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35" windowWidth="13920" windowHeight="7485"/>
  </bookViews>
  <sheets>
    <sheet name="Arkusz1" sheetId="1" r:id="rId1"/>
    <sheet name="Arkusz2" sheetId="2" r:id="rId2"/>
    <sheet name="Arkusz3" sheetId="3" r:id="rId3"/>
  </sheets>
  <definedNames>
    <definedName name="_xlnm._FilterDatabase" localSheetId="0" hidden="1">Arkusz1!$C$1:$C$64</definedName>
    <definedName name="_xlnm.Print_Area" localSheetId="0">Arkusz1!$A$1:$G$65</definedName>
  </definedNames>
  <calcPr calcId="125725"/>
</workbook>
</file>

<file path=xl/calcChain.xml><?xml version="1.0" encoding="utf-8"?>
<calcChain xmlns="http://schemas.openxmlformats.org/spreadsheetml/2006/main">
  <c r="F112" i="1"/>
  <c r="D110"/>
  <c r="D109"/>
  <c r="D108"/>
  <c r="D107"/>
  <c r="D106"/>
  <c r="D105"/>
  <c r="D102"/>
  <c r="D101"/>
  <c r="D85"/>
  <c r="D86"/>
  <c r="D82"/>
  <c r="D81"/>
  <c r="D67"/>
  <c r="D16"/>
  <c r="D63"/>
  <c r="D62"/>
  <c r="D61"/>
  <c r="D60"/>
  <c r="D59"/>
  <c r="D58"/>
  <c r="D57"/>
  <c r="D56"/>
  <c r="D21"/>
  <c r="D14"/>
  <c r="D12"/>
  <c r="D13"/>
  <c r="D11"/>
  <c r="D10"/>
  <c r="D9"/>
  <c r="D8"/>
  <c r="D7"/>
  <c r="D6"/>
  <c r="D5"/>
  <c r="F24"/>
  <c r="F25" s="1"/>
  <c r="F21"/>
  <c r="F22" s="1"/>
</calcChain>
</file>

<file path=xl/sharedStrings.xml><?xml version="1.0" encoding="utf-8"?>
<sst xmlns="http://schemas.openxmlformats.org/spreadsheetml/2006/main" count="215" uniqueCount="121">
  <si>
    <t>ZESTAWIENIE MEBLI</t>
  </si>
  <si>
    <t xml:space="preserve">Lp. </t>
  </si>
  <si>
    <t xml:space="preserve">Nazwa </t>
  </si>
  <si>
    <t xml:space="preserve">Ilość </t>
  </si>
  <si>
    <t xml:space="preserve">Cena jedn. </t>
  </si>
  <si>
    <t>Wartość</t>
  </si>
  <si>
    <t>Pokój nauczycielski - pom. 2/01</t>
  </si>
  <si>
    <t>nr katalogowy mojebambino.pl</t>
  </si>
  <si>
    <t>Biurko na komputer</t>
  </si>
  <si>
    <t>F041589-6-08-05</t>
  </si>
  <si>
    <t>D052491-05</t>
  </si>
  <si>
    <t>D094322-05</t>
  </si>
  <si>
    <t xml:space="preserve">Stół nauczycielski </t>
  </si>
  <si>
    <t>Regał wysoki wym. 76x40x185cm - otwierana dolna szafka na zamek dwudrzwiowa i 3 otwarte półki powyżej</t>
  </si>
  <si>
    <t>Regał wysoki wym. 76x40x185cm -na dole 3 szuflady i 3 otwarte półki powyżej</t>
  </si>
  <si>
    <t>D094324-05</t>
  </si>
  <si>
    <t>Regał wysoki wym. 76x40x185cm -na dole 3 szuflady i powyżej szafka zamykana na zamek dwudrzwiowa</t>
  </si>
  <si>
    <t>D094356-05</t>
  </si>
  <si>
    <t>Szafka gospodarcza ze zlewozmywakiem typowa wym. blatu 120x60x85cm</t>
  </si>
  <si>
    <t>szafka z małymi szufladami wym. 76x40x80cm</t>
  </si>
  <si>
    <t>092632</t>
  </si>
  <si>
    <t xml:space="preserve">krzesła do stołu nauczycielskiego - stelaż na płozach, tapicerowane </t>
  </si>
  <si>
    <t>048108</t>
  </si>
  <si>
    <t>krzesło obrotowe do stolika komputerowego</t>
  </si>
  <si>
    <t>048122</t>
  </si>
  <si>
    <t>wieszak na odzież wierzchnią z lustrem</t>
  </si>
  <si>
    <t>D3233-05</t>
  </si>
  <si>
    <t xml:space="preserve">Krzesło nauczycielskie </t>
  </si>
  <si>
    <t>F011054-6-08-08</t>
  </si>
  <si>
    <t>Krzesła dla uczniów</t>
  </si>
  <si>
    <t>048098</t>
  </si>
  <si>
    <t>Stoliki - biurka dla uczniów 2-osobowe</t>
  </si>
  <si>
    <t>F042061-5-05-08</t>
  </si>
  <si>
    <t xml:space="preserve">Tablica ścienna </t>
  </si>
  <si>
    <t>015002</t>
  </si>
  <si>
    <t>Leżaki przedszkolne</t>
  </si>
  <si>
    <t>501001</t>
  </si>
  <si>
    <t>Szafka na leżaki i pościel - do przechowywania 15 kpl leżaków i pościeli, wym. 142 x 62 x 201 cm • wys. części na łóżeczka 99 cm • wym. przegródki na pościel 45 x 16 cm (wys. regulowana)</t>
  </si>
  <si>
    <t>099468</t>
  </si>
  <si>
    <t>Stoliki przedszkolne o wym. 74x74cm</t>
  </si>
  <si>
    <t>100521</t>
  </si>
  <si>
    <t>Krzesełka przedszkolne</t>
  </si>
  <si>
    <t>Szafa wysoka premium wym. 94x45x189cm - dolna część z 8 szufladkami, i górnymi półkami dwudrzwiowymi</t>
  </si>
  <si>
    <t>100755</t>
  </si>
  <si>
    <t>100496</t>
  </si>
  <si>
    <t>Słupek z 4 szufladami wym. 50x45x189cm</t>
  </si>
  <si>
    <t>Szafy wysokie wym. 94x45x189</t>
  </si>
  <si>
    <t>100757</t>
  </si>
  <si>
    <t>suszarka na place plastyczne, metalowy stelaż wym. 42,50x41x98cm</t>
  </si>
  <si>
    <t>133147</t>
  </si>
  <si>
    <t xml:space="preserve">szafka plastyczna wym. 94,2x45x90cm </t>
  </si>
  <si>
    <t>100749</t>
  </si>
  <si>
    <t>szafka z półkami z regulowaną wysokością półek</t>
  </si>
  <si>
    <t>100753</t>
  </si>
  <si>
    <t>Pomieszczenie 1/20, 1/13</t>
  </si>
  <si>
    <t>dywan wym. 3,5x5,0 - wzór i kolor do uzgodnienia z Zamawiajacym</t>
  </si>
  <si>
    <t>UWAGI</t>
  </si>
  <si>
    <t>kolor do uzgodnienia z Zamawiajacym</t>
  </si>
  <si>
    <t>100138+100160</t>
  </si>
  <si>
    <t>szafki szatniowe na stelażu z drzwiczkami zamykanymi na zamek wym. 75,4x54,7x187cm</t>
  </si>
  <si>
    <t>100139+100160</t>
  </si>
  <si>
    <t>Pomieszczenie komunikacji 2/02, 3/02</t>
  </si>
  <si>
    <t>SALA DO NAUKI - pom. 2/05, 2/15, 2/16, 3/03, 3/13, 3/14</t>
  </si>
  <si>
    <t>Pomieszczenie 1/02</t>
  </si>
  <si>
    <t>szatnia przedszkolna 5-modułowa wym. 128,5x50x131</t>
  </si>
  <si>
    <t>092930</t>
  </si>
  <si>
    <t>Pomieszczenie kierow. 1/03</t>
  </si>
  <si>
    <t>Biurko nauczycielskie wym. 120x60x76</t>
  </si>
  <si>
    <t xml:space="preserve">Szafy wysokie z witryną w ramie aluminiowej wym. 76x40x185cm </t>
  </si>
  <si>
    <t>D094325-05</t>
  </si>
  <si>
    <t>szafka średnia z 2 półkami wym. 76x40x115cm</t>
  </si>
  <si>
    <t>D094326-5</t>
  </si>
  <si>
    <t>stolik wym. 90x90x80cm</t>
  </si>
  <si>
    <t>szatnia na stelażu z 6 półkami z drzwiczkami na zamek</t>
  </si>
  <si>
    <t>szatnia na stelażu z 4 półkami z drzwiczkami na zamek</t>
  </si>
  <si>
    <t>RAZEM</t>
  </si>
  <si>
    <t>Pokój socjalny 1/12</t>
  </si>
  <si>
    <t>515032</t>
  </si>
  <si>
    <t>tablica magnetyczna biała na stojaku wym. 90x60cm z 2 kpl mazaków i magnesami</t>
  </si>
  <si>
    <t>Krzesło obrotowe  wyprofilowane z oparciami</t>
  </si>
  <si>
    <t>026005</t>
  </si>
  <si>
    <t>materac antypoślizgowy wym. 183x90x8</t>
  </si>
  <si>
    <t>101322</t>
  </si>
  <si>
    <t>Sala korekcyjna - pom. 1/07</t>
  </si>
  <si>
    <t>Gabinet wych. - pom. 1/02</t>
  </si>
  <si>
    <t>szafa ubraniowa 2-modułowa metalowa wym 60x49x180cm</t>
  </si>
  <si>
    <t>803030</t>
  </si>
  <si>
    <t>szafa sportowa z przesuwnymi drzwiami</t>
  </si>
  <si>
    <t>803067</t>
  </si>
  <si>
    <t>Magazyn sprzętu</t>
  </si>
  <si>
    <t>wózek na piłki zamykany</t>
  </si>
  <si>
    <t>026067</t>
  </si>
  <si>
    <t>091096</t>
  </si>
  <si>
    <t>szafa na sprzęt sportowy wym. 120x50x220</t>
  </si>
  <si>
    <t>Szafki szatniowe 1-modułowemetalowe wym. 30x49x180cm</t>
  </si>
  <si>
    <t>803027</t>
  </si>
  <si>
    <t>Przebieralnia pom. 1/12, 1/17</t>
  </si>
  <si>
    <t>092520</t>
  </si>
  <si>
    <t>ławeczki do przebieralni wym. 120 x 40 x 35 cm</t>
  </si>
  <si>
    <t>Natryski 1/9, 1/10, 1/14, 1/15</t>
  </si>
  <si>
    <t xml:space="preserve">Dozowniki mydła </t>
  </si>
  <si>
    <t>Podajnik na ręczniki papierowe</t>
  </si>
  <si>
    <t>Podajnik na papier do WC</t>
  </si>
  <si>
    <t xml:space="preserve">Uchwyt ścienny umywalkowy stały </t>
  </si>
  <si>
    <t>Uchwyt ścienny do WC</t>
  </si>
  <si>
    <t>Uchwyt uchylny do WC z podajnikiem na papier</t>
  </si>
  <si>
    <t xml:space="preserve">Uchwyt prysznicowy </t>
  </si>
  <si>
    <t>Siedzisko dla NPS</t>
  </si>
  <si>
    <t xml:space="preserve">Zasłona prysznicowa </t>
  </si>
  <si>
    <t>Lustro dla NPS</t>
  </si>
  <si>
    <t>Lustro klejone frezowane wym. 300x60cm</t>
  </si>
  <si>
    <t>Wieszaki ścienne dług. 100cm na 20 wieszaków - ze stali nierdzewnej lub kwasoodpornej</t>
  </si>
  <si>
    <t>Wieszaki ścienne dług. 150cm na 30 wieszaków - ze stali nierdzewnej lub kwasoodpornej</t>
  </si>
  <si>
    <t>Sala gimnastyczna - pom. 1/19</t>
  </si>
  <si>
    <t>siatka ochronna na okna na linie - sterowanie ręczne</t>
  </si>
  <si>
    <t>m2</t>
  </si>
  <si>
    <t>szczotki do WC</t>
  </si>
  <si>
    <t>Lustro klejone frezowane wym. 90x60cm</t>
  </si>
  <si>
    <t>Lustro klejone frezowane wym. 200x60cm</t>
  </si>
  <si>
    <t>Łazienki pom. 1/05, 1/06, 1/17, 1/18, 1/19, 1/21, 1/22, 1/23, 2/06, 2/07, 2/08, 2/09, 2/10, 2/11, 2/12, 2/13, 2/14, 3/08, 3/09, 3/10, 3/11, 3/12</t>
  </si>
  <si>
    <t>Drabinka gimnastyczna z 13 szczeblami szer. 90cm</t>
  </si>
</sst>
</file>

<file path=xl/styles.xml><?xml version="1.0" encoding="utf-8"?>
<styleSheet xmlns="http://schemas.openxmlformats.org/spreadsheetml/2006/main">
  <fonts count="5">
    <font>
      <sz val="11"/>
      <color theme="1"/>
      <name val="Czcionka tekstu podstawowego"/>
      <family val="2"/>
      <charset val="238"/>
    </font>
    <font>
      <b/>
      <u/>
      <sz val="14"/>
      <color theme="1"/>
      <name val="Czcionka tekstu podstawowego"/>
      <charset val="238"/>
    </font>
    <font>
      <b/>
      <sz val="11"/>
      <color theme="1"/>
      <name val="Czcionka tekstu podstawowego"/>
      <charset val="238"/>
    </font>
    <font>
      <sz val="11"/>
      <color theme="1"/>
      <name val="Czcionka tekstu podstawowego"/>
      <charset val="238"/>
    </font>
    <font>
      <b/>
      <sz val="12"/>
      <color theme="1"/>
      <name val="Czcionka tekstu podstawowego"/>
      <charset val="23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1" fillId="0" borderId="0" xfId="0" applyFont="1" applyAlignment="1">
      <alignment horizontal="center" vertical="top"/>
    </xf>
    <xf numFmtId="0" fontId="2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/>
    </xf>
    <xf numFmtId="0" fontId="1" fillId="0" borderId="0" xfId="0" applyFont="1" applyAlignment="1">
      <alignment horizontal="center" vertical="top" wrapText="1"/>
    </xf>
    <xf numFmtId="4" fontId="1" fillId="0" borderId="0" xfId="0" applyNumberFormat="1" applyFont="1" applyAlignment="1">
      <alignment horizontal="right" vertical="top"/>
    </xf>
    <xf numFmtId="0" fontId="2" fillId="0" borderId="1" xfId="0" applyFont="1" applyBorder="1" applyAlignment="1">
      <alignment horizontal="center" vertical="top"/>
    </xf>
    <xf numFmtId="4" fontId="2" fillId="0" borderId="1" xfId="0" applyNumberFormat="1" applyFont="1" applyBorder="1" applyAlignment="1">
      <alignment horizontal="right" vertical="top"/>
    </xf>
    <xf numFmtId="4" fontId="2" fillId="0" borderId="1" xfId="0" applyNumberFormat="1" applyFont="1" applyBorder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4" fontId="0" fillId="0" borderId="1" xfId="0" applyNumberFormat="1" applyBorder="1" applyAlignment="1">
      <alignment horizontal="right" vertical="top"/>
    </xf>
    <xf numFmtId="0" fontId="0" fillId="0" borderId="0" xfId="0" applyAlignment="1">
      <alignment vertical="top" wrapText="1"/>
    </xf>
    <xf numFmtId="4" fontId="0" fillId="0" borderId="0" xfId="0" applyNumberFormat="1" applyAlignment="1">
      <alignment horizontal="right" vertical="top"/>
    </xf>
    <xf numFmtId="49" fontId="1" fillId="0" borderId="0" xfId="0" applyNumberFormat="1" applyFont="1" applyAlignment="1">
      <alignment horizontal="left" vertical="top"/>
    </xf>
    <xf numFmtId="49" fontId="2" fillId="0" borderId="1" xfId="0" applyNumberFormat="1" applyFont="1" applyBorder="1" applyAlignment="1">
      <alignment horizontal="center" vertical="top" wrapText="1"/>
    </xf>
    <xf numFmtId="49" fontId="0" fillId="0" borderId="1" xfId="0" applyNumberFormat="1" applyBorder="1" applyAlignment="1">
      <alignment horizontal="left" vertical="top"/>
    </xf>
    <xf numFmtId="49" fontId="0" fillId="0" borderId="0" xfId="0" applyNumberFormat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4" fontId="3" fillId="0" borderId="1" xfId="0" applyNumberFormat="1" applyFont="1" applyBorder="1" applyAlignment="1">
      <alignment horizontal="right" vertical="top"/>
    </xf>
    <xf numFmtId="0" fontId="3" fillId="0" borderId="1" xfId="0" applyFont="1" applyBorder="1" applyAlignment="1">
      <alignment horizontal="left" vertical="top" wrapText="1"/>
    </xf>
    <xf numFmtId="49" fontId="3" fillId="0" borderId="1" xfId="0" applyNumberFormat="1" applyFont="1" applyBorder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0" fillId="0" borderId="0" xfId="0" applyBorder="1" applyAlignment="1">
      <alignment horizontal="center" vertical="top"/>
    </xf>
    <xf numFmtId="0" fontId="0" fillId="0" borderId="0" xfId="0" applyBorder="1" applyAlignment="1">
      <alignment vertical="top" wrapText="1"/>
    </xf>
    <xf numFmtId="49" fontId="0" fillId="0" borderId="0" xfId="0" applyNumberFormat="1" applyBorder="1" applyAlignment="1">
      <alignment horizontal="left" vertical="top"/>
    </xf>
    <xf numFmtId="4" fontId="0" fillId="0" borderId="0" xfId="0" applyNumberFormat="1" applyBorder="1" applyAlignment="1">
      <alignment horizontal="right" vertical="top"/>
    </xf>
    <xf numFmtId="0" fontId="0" fillId="0" borderId="0" xfId="0" applyBorder="1" applyAlignment="1">
      <alignment vertical="top"/>
    </xf>
    <xf numFmtId="49" fontId="0" fillId="0" borderId="1" xfId="0" applyNumberFormat="1" applyBorder="1" applyAlignment="1">
      <alignment horizontal="right" vertical="top"/>
    </xf>
    <xf numFmtId="0" fontId="4" fillId="0" borderId="1" xfId="0" applyFont="1" applyBorder="1" applyAlignment="1">
      <alignment horizontal="right" vertical="top"/>
    </xf>
    <xf numFmtId="0" fontId="2" fillId="0" borderId="2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0" fontId="1" fillId="0" borderId="0" xfId="0" applyFont="1" applyAlignment="1">
      <alignment horizontal="center" vertical="top"/>
    </xf>
    <xf numFmtId="4" fontId="2" fillId="0" borderId="2" xfId="0" applyNumberFormat="1" applyFont="1" applyBorder="1" applyAlignment="1">
      <alignment horizontal="center" vertical="top"/>
    </xf>
    <xf numFmtId="4" fontId="2" fillId="0" borderId="3" xfId="0" applyNumberFormat="1" applyFont="1" applyBorder="1" applyAlignment="1">
      <alignment horizontal="center" vertical="top"/>
    </xf>
    <xf numFmtId="4" fontId="2" fillId="0" borderId="4" xfId="0" applyNumberFormat="1" applyFont="1" applyBorder="1" applyAlignment="1">
      <alignment horizontal="center" vertical="top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right" vertical="top"/>
    </xf>
    <xf numFmtId="0" fontId="4" fillId="0" borderId="3" xfId="0" applyFont="1" applyBorder="1" applyAlignment="1">
      <alignment horizontal="right" vertical="top"/>
    </xf>
    <xf numFmtId="0" fontId="4" fillId="0" borderId="4" xfId="0" applyFont="1" applyBorder="1" applyAlignment="1">
      <alignment horizontal="right" vertical="top"/>
    </xf>
    <xf numFmtId="0" fontId="2" fillId="0" borderId="1" xfId="0" applyFont="1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0" fillId="0" borderId="4" xfId="0" applyBorder="1" applyAlignment="1">
      <alignment horizontal="center" vertical="top"/>
    </xf>
  </cellXfs>
  <cellStyles count="1">
    <cellStyle name="Normalny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1190625</xdr:colOff>
      <xdr:row>44</xdr:row>
      <xdr:rowOff>228600</xdr:rowOff>
    </xdr:from>
    <xdr:to>
      <xdr:col>1</xdr:col>
      <xdr:colOff>2952750</xdr:colOff>
      <xdr:row>45</xdr:row>
      <xdr:rowOff>0</xdr:rowOff>
    </xdr:to>
    <xdr:pic>
      <xdr:nvPicPr>
        <xdr:cNvPr id="3395" name="bigpic" descr="Stó&amp;lstrok; konferencyjny lewy klo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43050" y="66836925"/>
          <a:ext cx="1762125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1504950</xdr:colOff>
      <xdr:row>43</xdr:row>
      <xdr:rowOff>76200</xdr:rowOff>
    </xdr:from>
    <xdr:to>
      <xdr:col>1</xdr:col>
      <xdr:colOff>2828925</xdr:colOff>
      <xdr:row>43</xdr:row>
      <xdr:rowOff>1400175</xdr:rowOff>
    </xdr:to>
    <xdr:pic>
      <xdr:nvPicPr>
        <xdr:cNvPr id="3396" name="Picture 3" descr="http://www.mojebambino.pl/41310-thickbox_default/stolik-komputerowy-standard-z-polka-na-komputer-i-szuflada-na-klawiature-klon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57375" y="64950975"/>
          <a:ext cx="13239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971550</xdr:colOff>
      <xdr:row>45</xdr:row>
      <xdr:rowOff>552450</xdr:rowOff>
    </xdr:from>
    <xdr:to>
      <xdr:col>1</xdr:col>
      <xdr:colOff>2352675</xdr:colOff>
      <xdr:row>45</xdr:row>
      <xdr:rowOff>1933575</xdr:rowOff>
    </xdr:to>
    <xdr:pic>
      <xdr:nvPicPr>
        <xdr:cNvPr id="3397" name="bigpic" descr="Rega&amp;lstrok; wysoki z szafk&amp;aogon; - klon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23975" y="69151500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46</xdr:row>
      <xdr:rowOff>514350</xdr:rowOff>
    </xdr:from>
    <xdr:to>
      <xdr:col>1</xdr:col>
      <xdr:colOff>2247900</xdr:colOff>
      <xdr:row>46</xdr:row>
      <xdr:rowOff>2162175</xdr:rowOff>
    </xdr:to>
    <xdr:pic>
      <xdr:nvPicPr>
        <xdr:cNvPr id="3398" name="bigpic" descr="Rega&amp;lstrok; wysoki z 3 szufladami - klo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00" y="71208900"/>
          <a:ext cx="164782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47</xdr:row>
      <xdr:rowOff>542925</xdr:rowOff>
    </xdr:from>
    <xdr:to>
      <xdr:col>1</xdr:col>
      <xdr:colOff>2390775</xdr:colOff>
      <xdr:row>47</xdr:row>
      <xdr:rowOff>2362200</xdr:rowOff>
    </xdr:to>
    <xdr:pic>
      <xdr:nvPicPr>
        <xdr:cNvPr id="3399" name="bigpic" descr="Komoda wysoka z drzwiczkami - klon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23925" y="73533000"/>
          <a:ext cx="1819275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48</xdr:row>
      <xdr:rowOff>609600</xdr:rowOff>
    </xdr:from>
    <xdr:to>
      <xdr:col>1</xdr:col>
      <xdr:colOff>2847975</xdr:colOff>
      <xdr:row>48</xdr:row>
      <xdr:rowOff>2114550</xdr:rowOff>
    </xdr:to>
    <xdr:pic>
      <xdr:nvPicPr>
        <xdr:cNvPr id="340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95375" y="76133325"/>
          <a:ext cx="2105025" cy="1504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1524000</xdr:colOff>
      <xdr:row>50</xdr:row>
      <xdr:rowOff>276225</xdr:rowOff>
    </xdr:from>
    <xdr:to>
      <xdr:col>1</xdr:col>
      <xdr:colOff>2905125</xdr:colOff>
      <xdr:row>50</xdr:row>
      <xdr:rowOff>1657350</xdr:rowOff>
    </xdr:to>
    <xdr:pic>
      <xdr:nvPicPr>
        <xdr:cNvPr id="3401" name="Picture 21" descr="Krzes&amp;lstrok;o konferencyjne ISO Net Swing - chrom czarne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876425" y="80352900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1304925</xdr:colOff>
      <xdr:row>51</xdr:row>
      <xdr:rowOff>428625</xdr:rowOff>
    </xdr:from>
    <xdr:to>
      <xdr:col>1</xdr:col>
      <xdr:colOff>2552700</xdr:colOff>
      <xdr:row>51</xdr:row>
      <xdr:rowOff>1676400</xdr:rowOff>
    </xdr:to>
    <xdr:pic>
      <xdr:nvPicPr>
        <xdr:cNvPr id="3402" name="Picture 29" descr="Krzes&amp;lstrok;o R obrotowe SMART mikro czarne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57350" y="82229325"/>
          <a:ext cx="12477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990600</xdr:colOff>
      <xdr:row>52</xdr:row>
      <xdr:rowOff>400050</xdr:rowOff>
    </xdr:from>
    <xdr:to>
      <xdr:col>1</xdr:col>
      <xdr:colOff>2057400</xdr:colOff>
      <xdr:row>52</xdr:row>
      <xdr:rowOff>1819275</xdr:rowOff>
    </xdr:to>
    <xdr:pic>
      <xdr:nvPicPr>
        <xdr:cNvPr id="3403" name="Picture 30" descr="http://www.otomeble.com.pl/img/products/61/1_max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43025" y="84048600"/>
          <a:ext cx="10668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1295400</xdr:colOff>
      <xdr:row>56</xdr:row>
      <xdr:rowOff>152400</xdr:rowOff>
    </xdr:from>
    <xdr:to>
      <xdr:col>1</xdr:col>
      <xdr:colOff>2962275</xdr:colOff>
      <xdr:row>56</xdr:row>
      <xdr:rowOff>1819275</xdr:rowOff>
    </xdr:to>
    <xdr:pic>
      <xdr:nvPicPr>
        <xdr:cNvPr id="3404" name="Picture 40" descr="https://metro.scene7.com/is/image/metroPL/PL_PIM_585212007001_01?wid=230&amp;hei=230&amp;fmt=jpeg&amp;qlt=80,1&amp;op_sharpen=0&amp;resMode=sharp2&amp;op_usm=1,1,6,0&amp;iccEmbed=0&amp;printRes=7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47825" y="88534875"/>
          <a:ext cx="166687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59</xdr:row>
      <xdr:rowOff>323850</xdr:rowOff>
    </xdr:from>
    <xdr:to>
      <xdr:col>1</xdr:col>
      <xdr:colOff>2933700</xdr:colOff>
      <xdr:row>59</xdr:row>
      <xdr:rowOff>1238250</xdr:rowOff>
    </xdr:to>
    <xdr:pic>
      <xdr:nvPicPr>
        <xdr:cNvPr id="3405" name="Picture 51" descr="http://www.mebleszkolne.net/galerie/t/tablica-szkolna-tryptyk_50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85775" y="95059500"/>
          <a:ext cx="28003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1362075</xdr:colOff>
      <xdr:row>57</xdr:row>
      <xdr:rowOff>85725</xdr:rowOff>
    </xdr:from>
    <xdr:to>
      <xdr:col>1</xdr:col>
      <xdr:colOff>2990850</xdr:colOff>
      <xdr:row>57</xdr:row>
      <xdr:rowOff>1714500</xdr:rowOff>
    </xdr:to>
    <xdr:pic>
      <xdr:nvPicPr>
        <xdr:cNvPr id="3406" name="bigpic" descr="Krzes&amp;lstrok;o B rozm. 6 czarne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714500" y="90487500"/>
          <a:ext cx="162877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1009650</xdr:colOff>
      <xdr:row>58</xdr:row>
      <xdr:rowOff>342900</xdr:rowOff>
    </xdr:from>
    <xdr:to>
      <xdr:col>1</xdr:col>
      <xdr:colOff>2847975</xdr:colOff>
      <xdr:row>58</xdr:row>
      <xdr:rowOff>2181225</xdr:rowOff>
    </xdr:to>
    <xdr:pic>
      <xdr:nvPicPr>
        <xdr:cNvPr id="3407" name="bigpic" descr="Stó&amp;lstrok; B 2-os. rozm. 1 czarny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62075" y="92602050"/>
          <a:ext cx="1838325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60</xdr:row>
      <xdr:rowOff>542925</xdr:rowOff>
    </xdr:from>
    <xdr:to>
      <xdr:col>1</xdr:col>
      <xdr:colOff>2390775</xdr:colOff>
      <xdr:row>60</xdr:row>
      <xdr:rowOff>2362200</xdr:rowOff>
    </xdr:to>
    <xdr:pic>
      <xdr:nvPicPr>
        <xdr:cNvPr id="3408" name="bigpic" descr="Komoda wysoka z drzwiczkami - klon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23925" y="96688275"/>
          <a:ext cx="1819275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971550</xdr:colOff>
      <xdr:row>61</xdr:row>
      <xdr:rowOff>552450</xdr:rowOff>
    </xdr:from>
    <xdr:to>
      <xdr:col>1</xdr:col>
      <xdr:colOff>2352675</xdr:colOff>
      <xdr:row>61</xdr:row>
      <xdr:rowOff>1933575</xdr:rowOff>
    </xdr:to>
    <xdr:pic>
      <xdr:nvPicPr>
        <xdr:cNvPr id="3409" name="bigpic" descr="Rega&amp;lstrok; wysoki z szafk&amp;aogon; - klon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23975" y="99231450"/>
          <a:ext cx="13811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62</xdr:row>
      <xdr:rowOff>514350</xdr:rowOff>
    </xdr:from>
    <xdr:to>
      <xdr:col>1</xdr:col>
      <xdr:colOff>2247900</xdr:colOff>
      <xdr:row>62</xdr:row>
      <xdr:rowOff>2162175</xdr:rowOff>
    </xdr:to>
    <xdr:pic>
      <xdr:nvPicPr>
        <xdr:cNvPr id="3410" name="bigpic" descr="Rega&amp;lstrok; wysoki z 3 szufladami - klo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00" y="101288850"/>
          <a:ext cx="164782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4</xdr:row>
      <xdr:rowOff>257175</xdr:rowOff>
    </xdr:from>
    <xdr:to>
      <xdr:col>1</xdr:col>
      <xdr:colOff>1543050</xdr:colOff>
      <xdr:row>4</xdr:row>
      <xdr:rowOff>866775</xdr:rowOff>
    </xdr:to>
    <xdr:pic>
      <xdr:nvPicPr>
        <xdr:cNvPr id="3411" name="Picture 70" descr="http://www.edufit.pl/images/productGalleryFullsize/12/83/3080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33400" y="1285875"/>
          <a:ext cx="13620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1514475</xdr:colOff>
      <xdr:row>4</xdr:row>
      <xdr:rowOff>657225</xdr:rowOff>
    </xdr:from>
    <xdr:to>
      <xdr:col>1</xdr:col>
      <xdr:colOff>2628900</xdr:colOff>
      <xdr:row>4</xdr:row>
      <xdr:rowOff>1771650</xdr:rowOff>
    </xdr:to>
    <xdr:pic>
      <xdr:nvPicPr>
        <xdr:cNvPr id="3412" name="Picture 88" descr="&amp;Lstrok;ó&amp;zdot;eczko przedszkolne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866900" y="1685925"/>
          <a:ext cx="11144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1028700</xdr:colOff>
      <xdr:row>5</xdr:row>
      <xdr:rowOff>838200</xdr:rowOff>
    </xdr:from>
    <xdr:to>
      <xdr:col>1</xdr:col>
      <xdr:colOff>2809875</xdr:colOff>
      <xdr:row>5</xdr:row>
      <xdr:rowOff>2619375</xdr:rowOff>
    </xdr:to>
    <xdr:pic>
      <xdr:nvPicPr>
        <xdr:cNvPr id="3413" name="Picture 89" descr="Szafa na &amp;lstrok;ó&amp;zdot;eczka z drzwiami - brzoza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81125" y="3695700"/>
          <a:ext cx="1781175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781050</xdr:colOff>
      <xdr:row>6</xdr:row>
      <xdr:rowOff>323850</xdr:rowOff>
    </xdr:from>
    <xdr:to>
      <xdr:col>1</xdr:col>
      <xdr:colOff>2457450</xdr:colOff>
      <xdr:row>6</xdr:row>
      <xdr:rowOff>2000250</xdr:rowOff>
    </xdr:to>
    <xdr:pic>
      <xdr:nvPicPr>
        <xdr:cNvPr id="3414" name="Picture 109" descr="Blat kwadratowy z kolorowym obrze&amp;zdot;em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33475" y="5886450"/>
          <a:ext cx="16764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1295400</xdr:colOff>
      <xdr:row>7</xdr:row>
      <xdr:rowOff>152400</xdr:rowOff>
    </xdr:from>
    <xdr:to>
      <xdr:col>1</xdr:col>
      <xdr:colOff>2962275</xdr:colOff>
      <xdr:row>7</xdr:row>
      <xdr:rowOff>1819275</xdr:rowOff>
    </xdr:to>
    <xdr:pic>
      <xdr:nvPicPr>
        <xdr:cNvPr id="3415" name="Picture 40" descr="https://metro.scene7.com/is/image/metroPL/PL_PIM_585212007001_01?wid=230&amp;hei=230&amp;fmt=jpeg&amp;qlt=80,1&amp;op_sharpen=0&amp;resMode=sharp2&amp;op_usm=1,1,6,0&amp;iccEmbed=0&amp;printRes=7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47825" y="7781925"/>
          <a:ext cx="166687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971550</xdr:colOff>
      <xdr:row>55</xdr:row>
      <xdr:rowOff>295275</xdr:rowOff>
    </xdr:from>
    <xdr:to>
      <xdr:col>1</xdr:col>
      <xdr:colOff>2524125</xdr:colOff>
      <xdr:row>55</xdr:row>
      <xdr:rowOff>1847850</xdr:rowOff>
    </xdr:to>
    <xdr:pic>
      <xdr:nvPicPr>
        <xdr:cNvPr id="3416" name="Picture 130" descr="Biurko Vigo z szafk&amp;aogon; i szuflad&amp;aogon; klon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23975" y="86715600"/>
          <a:ext cx="15525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971550</xdr:colOff>
      <xdr:row>8</xdr:row>
      <xdr:rowOff>295275</xdr:rowOff>
    </xdr:from>
    <xdr:to>
      <xdr:col>1</xdr:col>
      <xdr:colOff>2524125</xdr:colOff>
      <xdr:row>8</xdr:row>
      <xdr:rowOff>1847850</xdr:rowOff>
    </xdr:to>
    <xdr:pic>
      <xdr:nvPicPr>
        <xdr:cNvPr id="3417" name="Picture 130" descr="Biurko Vigo z szafk&amp;aogon; i szuflad&amp;aogon; klon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23975" y="9944100"/>
          <a:ext cx="15525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1428750</xdr:colOff>
      <xdr:row>9</xdr:row>
      <xdr:rowOff>209550</xdr:rowOff>
    </xdr:from>
    <xdr:to>
      <xdr:col>1</xdr:col>
      <xdr:colOff>2752725</xdr:colOff>
      <xdr:row>9</xdr:row>
      <xdr:rowOff>1533525</xdr:rowOff>
    </xdr:to>
    <xdr:pic>
      <xdr:nvPicPr>
        <xdr:cNvPr id="3418" name="Picture 155" descr="Krzes&amp;lstrok;o P rozm. 1 czerwone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781175" y="11820525"/>
          <a:ext cx="13239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1009650</xdr:colOff>
      <xdr:row>10</xdr:row>
      <xdr:rowOff>581025</xdr:rowOff>
    </xdr:from>
    <xdr:to>
      <xdr:col>1</xdr:col>
      <xdr:colOff>2809875</xdr:colOff>
      <xdr:row>10</xdr:row>
      <xdr:rowOff>2381250</xdr:rowOff>
    </xdr:to>
    <xdr:pic>
      <xdr:nvPicPr>
        <xdr:cNvPr id="3419" name="Picture 180" descr="Szafa wysoka Premium mix - zielona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362075" y="13925550"/>
          <a:ext cx="18002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828675</xdr:colOff>
      <xdr:row>11</xdr:row>
      <xdr:rowOff>238125</xdr:rowOff>
    </xdr:from>
    <xdr:to>
      <xdr:col>1</xdr:col>
      <xdr:colOff>2619375</xdr:colOff>
      <xdr:row>11</xdr:row>
      <xdr:rowOff>2028825</xdr:rowOff>
    </xdr:to>
    <xdr:pic>
      <xdr:nvPicPr>
        <xdr:cNvPr id="3420" name="Picture 181" descr="S&amp;lstrok;upek z 4 szufladami Premium - zielony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81100" y="16144875"/>
          <a:ext cx="17907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809625</xdr:colOff>
      <xdr:row>12</xdr:row>
      <xdr:rowOff>409575</xdr:rowOff>
    </xdr:from>
    <xdr:to>
      <xdr:col>1</xdr:col>
      <xdr:colOff>2590800</xdr:colOff>
      <xdr:row>12</xdr:row>
      <xdr:rowOff>2190750</xdr:rowOff>
    </xdr:to>
    <xdr:pic>
      <xdr:nvPicPr>
        <xdr:cNvPr id="3421" name="Picture 182" descr="Szafa wysoka Premium max - zielona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162050" y="18421350"/>
          <a:ext cx="1781175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1304925</xdr:colOff>
      <xdr:row>13</xdr:row>
      <xdr:rowOff>419100</xdr:rowOff>
    </xdr:from>
    <xdr:to>
      <xdr:col>1</xdr:col>
      <xdr:colOff>2819400</xdr:colOff>
      <xdr:row>13</xdr:row>
      <xdr:rowOff>1933575</xdr:rowOff>
    </xdr:to>
    <xdr:pic>
      <xdr:nvPicPr>
        <xdr:cNvPr id="3422" name="Picture 183" descr="Suszarka metalowa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657350" y="20840700"/>
          <a:ext cx="1514475" cy="1514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1200150</xdr:colOff>
      <xdr:row>14</xdr:row>
      <xdr:rowOff>333375</xdr:rowOff>
    </xdr:from>
    <xdr:to>
      <xdr:col>1</xdr:col>
      <xdr:colOff>2686050</xdr:colOff>
      <xdr:row>14</xdr:row>
      <xdr:rowOff>1819275</xdr:rowOff>
    </xdr:to>
    <xdr:pic>
      <xdr:nvPicPr>
        <xdr:cNvPr id="3423" name="Picture 240" descr="Szafka Premium plastyczna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552575" y="22755225"/>
          <a:ext cx="14859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923925</xdr:colOff>
      <xdr:row>16</xdr:row>
      <xdr:rowOff>276225</xdr:rowOff>
    </xdr:from>
    <xdr:to>
      <xdr:col>1</xdr:col>
      <xdr:colOff>2571750</xdr:colOff>
      <xdr:row>16</xdr:row>
      <xdr:rowOff>1924050</xdr:rowOff>
    </xdr:to>
    <xdr:pic>
      <xdr:nvPicPr>
        <xdr:cNvPr id="3424" name="Picture 241" descr="Szafka z pó&amp;lstrok;kami Premium duo z regulowan&amp;aogon; wysoko&amp;sacute;ci&amp;aogon; pó&amp;lstrok;ek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276350" y="26698575"/>
          <a:ext cx="164782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952500</xdr:colOff>
      <xdr:row>49</xdr:row>
      <xdr:rowOff>323850</xdr:rowOff>
    </xdr:from>
    <xdr:to>
      <xdr:col>1</xdr:col>
      <xdr:colOff>2505075</xdr:colOff>
      <xdr:row>49</xdr:row>
      <xdr:rowOff>1876425</xdr:rowOff>
    </xdr:to>
    <xdr:pic>
      <xdr:nvPicPr>
        <xdr:cNvPr id="3425" name="Picture 272" descr="Szafka z ma&amp;lstrok;ymi szufladami klon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304925" y="78333600"/>
          <a:ext cx="15525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885825</xdr:colOff>
      <xdr:row>20</xdr:row>
      <xdr:rowOff>628650</xdr:rowOff>
    </xdr:from>
    <xdr:to>
      <xdr:col>1</xdr:col>
      <xdr:colOff>2562225</xdr:colOff>
      <xdr:row>20</xdr:row>
      <xdr:rowOff>2305050</xdr:rowOff>
    </xdr:to>
    <xdr:pic>
      <xdr:nvPicPr>
        <xdr:cNvPr id="3426" name="Picture 335" descr="http://www.mojebambino.pl/41686-thickbox_default/szatnia-na-stelazu-z-4-polkami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238250" y="30079950"/>
          <a:ext cx="16764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23</xdr:row>
      <xdr:rowOff>742950</xdr:rowOff>
    </xdr:from>
    <xdr:to>
      <xdr:col>1</xdr:col>
      <xdr:colOff>2590800</xdr:colOff>
      <xdr:row>23</xdr:row>
      <xdr:rowOff>2190750</xdr:rowOff>
    </xdr:to>
    <xdr:pic>
      <xdr:nvPicPr>
        <xdr:cNvPr id="3427" name="Picture 368" descr="Szatnia Porz&amp;aogon;dku&amp;sacute; szkolna - prosta 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495425" y="33270825"/>
          <a:ext cx="1447800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1295400</xdr:colOff>
      <xdr:row>26</xdr:row>
      <xdr:rowOff>152400</xdr:rowOff>
    </xdr:from>
    <xdr:to>
      <xdr:col>1</xdr:col>
      <xdr:colOff>2962275</xdr:colOff>
      <xdr:row>26</xdr:row>
      <xdr:rowOff>1819275</xdr:rowOff>
    </xdr:to>
    <xdr:pic>
      <xdr:nvPicPr>
        <xdr:cNvPr id="3428" name="Picture 40" descr="https://metro.scene7.com/is/image/metroPL/PL_PIM_585212007001_01?wid=230&amp;hei=230&amp;fmt=jpeg&amp;qlt=80,1&amp;op_sharpen=0&amp;resMode=sharp2&amp;op_usm=1,1,6,0&amp;iccEmbed=0&amp;printRes=7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47825" y="35756850"/>
          <a:ext cx="166687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971550</xdr:colOff>
      <xdr:row>28</xdr:row>
      <xdr:rowOff>295275</xdr:rowOff>
    </xdr:from>
    <xdr:to>
      <xdr:col>1</xdr:col>
      <xdr:colOff>2524125</xdr:colOff>
      <xdr:row>28</xdr:row>
      <xdr:rowOff>1847850</xdr:rowOff>
    </xdr:to>
    <xdr:pic>
      <xdr:nvPicPr>
        <xdr:cNvPr id="3429" name="Picture 130" descr="Biurko Vigo z szafk&amp;aogon; i szuflad&amp;aogon; klon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23975" y="39938325"/>
          <a:ext cx="15525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29</xdr:row>
      <xdr:rowOff>542925</xdr:rowOff>
    </xdr:from>
    <xdr:to>
      <xdr:col>1</xdr:col>
      <xdr:colOff>2390775</xdr:colOff>
      <xdr:row>29</xdr:row>
      <xdr:rowOff>2362200</xdr:rowOff>
    </xdr:to>
    <xdr:pic>
      <xdr:nvPicPr>
        <xdr:cNvPr id="3430" name="bigpic" descr="Komoda wysoka z drzwiczkami - klon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23925" y="42148125"/>
          <a:ext cx="1819275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1047750</xdr:colOff>
      <xdr:row>31</xdr:row>
      <xdr:rowOff>361950</xdr:rowOff>
    </xdr:from>
    <xdr:to>
      <xdr:col>1</xdr:col>
      <xdr:colOff>2933700</xdr:colOff>
      <xdr:row>31</xdr:row>
      <xdr:rowOff>2247900</xdr:rowOff>
    </xdr:to>
    <xdr:pic>
      <xdr:nvPicPr>
        <xdr:cNvPr id="3431" name="Picture 404" descr="Szafa wysoka z witryn&amp;aogon; w ramie aluminiowej - klon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400175" y="46710600"/>
          <a:ext cx="1885950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885825</xdr:colOff>
      <xdr:row>32</xdr:row>
      <xdr:rowOff>247650</xdr:rowOff>
    </xdr:from>
    <xdr:to>
      <xdr:col>1</xdr:col>
      <xdr:colOff>2390775</xdr:colOff>
      <xdr:row>32</xdr:row>
      <xdr:rowOff>1752600</xdr:rowOff>
    </xdr:to>
    <xdr:pic>
      <xdr:nvPicPr>
        <xdr:cNvPr id="3432" name="Picture 405" descr="Szafa &amp;sacute;rednia - klon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238250" y="49120425"/>
          <a:ext cx="150495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35</xdr:row>
      <xdr:rowOff>609600</xdr:rowOff>
    </xdr:from>
    <xdr:to>
      <xdr:col>1</xdr:col>
      <xdr:colOff>2847975</xdr:colOff>
      <xdr:row>35</xdr:row>
      <xdr:rowOff>2114550</xdr:rowOff>
    </xdr:to>
    <xdr:pic>
      <xdr:nvPicPr>
        <xdr:cNvPr id="343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95375" y="51873150"/>
          <a:ext cx="2105025" cy="1504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36</xdr:row>
      <xdr:rowOff>219075</xdr:rowOff>
    </xdr:from>
    <xdr:to>
      <xdr:col>1</xdr:col>
      <xdr:colOff>2914650</xdr:colOff>
      <xdr:row>36</xdr:row>
      <xdr:rowOff>1695450</xdr:rowOff>
    </xdr:to>
    <xdr:pic>
      <xdr:nvPicPr>
        <xdr:cNvPr id="3434" name="Picture 445" descr="Stó&amp;lstrok; &amp;sacute;wietlicowy Mila 80 x 80 cm rozm. 6 czerwony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790700" y="53968650"/>
          <a:ext cx="147637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1295400</xdr:colOff>
      <xdr:row>37</xdr:row>
      <xdr:rowOff>152400</xdr:rowOff>
    </xdr:from>
    <xdr:to>
      <xdr:col>1</xdr:col>
      <xdr:colOff>2962275</xdr:colOff>
      <xdr:row>37</xdr:row>
      <xdr:rowOff>1819275</xdr:rowOff>
    </xdr:to>
    <xdr:pic>
      <xdr:nvPicPr>
        <xdr:cNvPr id="3435" name="Picture 40" descr="https://metro.scene7.com/is/image/metroPL/PL_PIM_585212007001_01?wid=230&amp;hei=230&amp;fmt=jpeg&amp;qlt=80,1&amp;op_sharpen=0&amp;resMode=sharp2&amp;op_usm=1,1,6,0&amp;iccEmbed=0&amp;printRes=7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47825" y="55892700"/>
          <a:ext cx="166687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1009650</xdr:colOff>
      <xdr:row>38</xdr:row>
      <xdr:rowOff>352425</xdr:rowOff>
    </xdr:from>
    <xdr:to>
      <xdr:col>1</xdr:col>
      <xdr:colOff>2743200</xdr:colOff>
      <xdr:row>38</xdr:row>
      <xdr:rowOff>2085975</xdr:rowOff>
    </xdr:to>
    <xdr:pic>
      <xdr:nvPicPr>
        <xdr:cNvPr id="3436" name="bigpic" descr="Szatnia na stela&amp;zdot;u z 6 pó&amp;lstrok;kami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362075" y="581120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1123950</xdr:colOff>
      <xdr:row>40</xdr:row>
      <xdr:rowOff>295275</xdr:rowOff>
    </xdr:from>
    <xdr:to>
      <xdr:col>1</xdr:col>
      <xdr:colOff>2724150</xdr:colOff>
      <xdr:row>40</xdr:row>
      <xdr:rowOff>1895475</xdr:rowOff>
    </xdr:to>
    <xdr:pic>
      <xdr:nvPicPr>
        <xdr:cNvPr id="3437" name="bigpic" descr="Szatnia na stela&amp;zdot;u z 4 pó&amp;lstrok;kami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476375" y="62493525"/>
          <a:ext cx="1600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990600</xdr:colOff>
      <xdr:row>39</xdr:row>
      <xdr:rowOff>400050</xdr:rowOff>
    </xdr:from>
    <xdr:to>
      <xdr:col>1</xdr:col>
      <xdr:colOff>2057400</xdr:colOff>
      <xdr:row>39</xdr:row>
      <xdr:rowOff>1819275</xdr:rowOff>
    </xdr:to>
    <xdr:pic>
      <xdr:nvPicPr>
        <xdr:cNvPr id="3438" name="Picture 30" descr="http://www.otomeble.com.pl/img/products/61/1_max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43025" y="60388500"/>
          <a:ext cx="10668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990600</xdr:colOff>
      <xdr:row>30</xdr:row>
      <xdr:rowOff>400050</xdr:rowOff>
    </xdr:from>
    <xdr:to>
      <xdr:col>1</xdr:col>
      <xdr:colOff>2057400</xdr:colOff>
      <xdr:row>30</xdr:row>
      <xdr:rowOff>1819275</xdr:rowOff>
    </xdr:to>
    <xdr:pic>
      <xdr:nvPicPr>
        <xdr:cNvPr id="3439" name="Picture 30" descr="http://www.otomeble.com.pl/img/products/61/1_max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43025" y="44538900"/>
          <a:ext cx="10668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1504950</xdr:colOff>
      <xdr:row>15</xdr:row>
      <xdr:rowOff>600075</xdr:rowOff>
    </xdr:from>
    <xdr:to>
      <xdr:col>1</xdr:col>
      <xdr:colOff>2752725</xdr:colOff>
      <xdr:row>15</xdr:row>
      <xdr:rowOff>1857375</xdr:rowOff>
    </xdr:to>
    <xdr:pic>
      <xdr:nvPicPr>
        <xdr:cNvPr id="3440" name="Picture 625" descr="Tablica magnetyczna bia&amp;lstrok;a na stojaku wym. 90 x 60 cm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857375" y="25022175"/>
          <a:ext cx="12477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1219200</xdr:colOff>
      <xdr:row>27</xdr:row>
      <xdr:rowOff>304800</xdr:rowOff>
    </xdr:from>
    <xdr:to>
      <xdr:col>1</xdr:col>
      <xdr:colOff>2771775</xdr:colOff>
      <xdr:row>27</xdr:row>
      <xdr:rowOff>1857375</xdr:rowOff>
    </xdr:to>
    <xdr:pic>
      <xdr:nvPicPr>
        <xdr:cNvPr id="3441" name="Picture 948" descr="http://img2.superwnetrze.pl/krzeslo-obrotowe-unique-viper-czarne,bbbedgb,gaa,gaa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571625" y="37928550"/>
          <a:ext cx="15525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590550</xdr:colOff>
      <xdr:row>66</xdr:row>
      <xdr:rowOff>409575</xdr:rowOff>
    </xdr:from>
    <xdr:to>
      <xdr:col>1</xdr:col>
      <xdr:colOff>2533650</xdr:colOff>
      <xdr:row>66</xdr:row>
      <xdr:rowOff>2019300</xdr:rowOff>
    </xdr:to>
    <xdr:pic>
      <xdr:nvPicPr>
        <xdr:cNvPr id="3442" name="Picture 996" descr="http://www.bardomed.pl/components/com_redshop/assets/images/product/Drabinka_gimnast_4c59332f4a4b0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42975" y="104279700"/>
          <a:ext cx="194310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1304925</xdr:colOff>
      <xdr:row>70</xdr:row>
      <xdr:rowOff>428625</xdr:rowOff>
    </xdr:from>
    <xdr:to>
      <xdr:col>1</xdr:col>
      <xdr:colOff>2552700</xdr:colOff>
      <xdr:row>70</xdr:row>
      <xdr:rowOff>1676400</xdr:rowOff>
    </xdr:to>
    <xdr:pic>
      <xdr:nvPicPr>
        <xdr:cNvPr id="3443" name="Picture 29" descr="Krzes&amp;lstrok;o R obrotowe SMART mikro czarne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57350" y="108356400"/>
          <a:ext cx="12477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971550</xdr:colOff>
      <xdr:row>71</xdr:row>
      <xdr:rowOff>295275</xdr:rowOff>
    </xdr:from>
    <xdr:to>
      <xdr:col>1</xdr:col>
      <xdr:colOff>2524125</xdr:colOff>
      <xdr:row>71</xdr:row>
      <xdr:rowOff>1847850</xdr:rowOff>
    </xdr:to>
    <xdr:pic>
      <xdr:nvPicPr>
        <xdr:cNvPr id="3444" name="Picture 130" descr="Biurko Vigo z szafk&amp;aogon; i szuflad&amp;aogon; klon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323975" y="110070900"/>
          <a:ext cx="15525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628650</xdr:colOff>
      <xdr:row>72</xdr:row>
      <xdr:rowOff>542925</xdr:rowOff>
    </xdr:from>
    <xdr:to>
      <xdr:col>1</xdr:col>
      <xdr:colOff>2371725</xdr:colOff>
      <xdr:row>72</xdr:row>
      <xdr:rowOff>2286000</xdr:rowOff>
    </xdr:to>
    <xdr:pic>
      <xdr:nvPicPr>
        <xdr:cNvPr id="3445" name="bigpic" descr="Szafa ubraniowa 2-modu&amp;lstrok;owa drzwi niebieskie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81075" y="112280700"/>
          <a:ext cx="174307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914400</xdr:colOff>
      <xdr:row>73</xdr:row>
      <xdr:rowOff>666750</xdr:rowOff>
    </xdr:from>
    <xdr:to>
      <xdr:col>1</xdr:col>
      <xdr:colOff>2352675</xdr:colOff>
      <xdr:row>73</xdr:row>
      <xdr:rowOff>2105025</xdr:rowOff>
    </xdr:to>
    <xdr:pic>
      <xdr:nvPicPr>
        <xdr:cNvPr id="3446" name="Picture 1025" descr="Szafa sportowa z przesuwnymi drzwiami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266825" y="114938175"/>
          <a:ext cx="14382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847725</xdr:colOff>
      <xdr:row>76</xdr:row>
      <xdr:rowOff>314325</xdr:rowOff>
    </xdr:from>
    <xdr:to>
      <xdr:col>1</xdr:col>
      <xdr:colOff>2238375</xdr:colOff>
      <xdr:row>76</xdr:row>
      <xdr:rowOff>1704975</xdr:rowOff>
    </xdr:to>
    <xdr:pic>
      <xdr:nvPicPr>
        <xdr:cNvPr id="3447" name="Picture 1078" descr="Wózek na pi&amp;lstrok;ki zamykany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200150" y="117281325"/>
          <a:ext cx="139065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885825</xdr:colOff>
      <xdr:row>77</xdr:row>
      <xdr:rowOff>314325</xdr:rowOff>
    </xdr:from>
    <xdr:to>
      <xdr:col>1</xdr:col>
      <xdr:colOff>2343150</xdr:colOff>
      <xdr:row>77</xdr:row>
      <xdr:rowOff>1771650</xdr:rowOff>
    </xdr:to>
    <xdr:pic>
      <xdr:nvPicPr>
        <xdr:cNvPr id="3448" name="Picture 1238" descr="Szafa na sprz&amp;eogon;t sportowy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238250" y="119100600"/>
          <a:ext cx="14573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638175</xdr:colOff>
      <xdr:row>80</xdr:row>
      <xdr:rowOff>361950</xdr:rowOff>
    </xdr:from>
    <xdr:to>
      <xdr:col>1</xdr:col>
      <xdr:colOff>2381250</xdr:colOff>
      <xdr:row>80</xdr:row>
      <xdr:rowOff>2105025</xdr:rowOff>
    </xdr:to>
    <xdr:pic>
      <xdr:nvPicPr>
        <xdr:cNvPr id="3449" name="bigpic" descr="Szafa ubraniowa 2-modu&amp;lstrok;owa drzwi niebieskie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90600" y="121358025"/>
          <a:ext cx="174307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771524</xdr:colOff>
      <xdr:row>81</xdr:row>
      <xdr:rowOff>485774</xdr:rowOff>
    </xdr:from>
    <xdr:to>
      <xdr:col>1</xdr:col>
      <xdr:colOff>2590799</xdr:colOff>
      <xdr:row>81</xdr:row>
      <xdr:rowOff>2305049</xdr:rowOff>
    </xdr:to>
    <xdr:pic>
      <xdr:nvPicPr>
        <xdr:cNvPr id="4096" name="Picture 1024" descr="&amp;Lstrok;aweczka Flexi do szatni wys. 35 cm 4 os. niebieska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123949" y="123786899"/>
          <a:ext cx="1819275" cy="18192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590550</xdr:colOff>
      <xdr:row>101</xdr:row>
      <xdr:rowOff>409575</xdr:rowOff>
    </xdr:from>
    <xdr:to>
      <xdr:col>1</xdr:col>
      <xdr:colOff>2533650</xdr:colOff>
      <xdr:row>101</xdr:row>
      <xdr:rowOff>2019300</xdr:rowOff>
    </xdr:to>
    <xdr:pic>
      <xdr:nvPicPr>
        <xdr:cNvPr id="58" name="Picture 996" descr="http://www.bardomed.pl/components/com_redshop/assets/images/product/Drabinka_gimnast_4c59332f4a4b0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42975" y="104279700"/>
          <a:ext cx="194310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12"/>
  <sheetViews>
    <sheetView tabSelected="1" topLeftCell="A97" zoomScaleNormal="100" workbookViewId="0">
      <selection activeCell="G111" sqref="G111"/>
    </sheetView>
  </sheetViews>
  <sheetFormatPr defaultRowHeight="14.25"/>
  <cols>
    <col min="1" max="1" width="4.625" style="4" customWidth="1"/>
    <col min="2" max="2" width="40.375" style="15" customWidth="1"/>
    <col min="3" max="3" width="20.75" style="20" customWidth="1"/>
    <col min="4" max="4" width="9" style="4"/>
    <col min="5" max="5" width="13.5" style="16" customWidth="1"/>
    <col min="6" max="6" width="17" style="16" customWidth="1"/>
    <col min="7" max="7" width="18.25" style="5" customWidth="1"/>
    <col min="8" max="16384" width="9" style="5"/>
  </cols>
  <sheetData>
    <row r="1" spans="1:9" ht="18">
      <c r="A1" s="36" t="s">
        <v>0</v>
      </c>
      <c r="B1" s="36"/>
      <c r="C1" s="36"/>
      <c r="D1" s="36"/>
      <c r="E1" s="36"/>
      <c r="F1" s="36"/>
    </row>
    <row r="2" spans="1:9" ht="18">
      <c r="A2" s="1"/>
      <c r="B2" s="6"/>
      <c r="C2" s="17"/>
      <c r="D2" s="1"/>
      <c r="E2" s="7"/>
      <c r="F2" s="7"/>
    </row>
    <row r="3" spans="1:9" s="11" customFormat="1" ht="30">
      <c r="A3" s="8" t="s">
        <v>1</v>
      </c>
      <c r="B3" s="2" t="s">
        <v>2</v>
      </c>
      <c r="C3" s="18" t="s">
        <v>7</v>
      </c>
      <c r="D3" s="8" t="s">
        <v>3</v>
      </c>
      <c r="E3" s="10" t="s">
        <v>4</v>
      </c>
      <c r="F3" s="10" t="s">
        <v>5</v>
      </c>
      <c r="G3" s="8" t="s">
        <v>56</v>
      </c>
    </row>
    <row r="4" spans="1:9" s="11" customFormat="1" ht="15">
      <c r="A4" s="33" t="s">
        <v>54</v>
      </c>
      <c r="B4" s="34"/>
      <c r="C4" s="34"/>
      <c r="D4" s="34"/>
      <c r="E4" s="34"/>
      <c r="F4" s="35"/>
      <c r="G4" s="8"/>
    </row>
    <row r="5" spans="1:9" s="25" customFormat="1" ht="144" customHeight="1">
      <c r="A5" s="21"/>
      <c r="B5" s="23" t="s">
        <v>35</v>
      </c>
      <c r="C5" s="24" t="s">
        <v>36</v>
      </c>
      <c r="D5" s="21">
        <f>26+26</f>
        <v>52</v>
      </c>
      <c r="E5" s="22"/>
      <c r="F5" s="22"/>
      <c r="G5" s="23" t="s">
        <v>57</v>
      </c>
      <c r="H5"/>
    </row>
    <row r="6" spans="1:9" s="25" customFormat="1" ht="213" customHeight="1">
      <c r="A6" s="21"/>
      <c r="B6" s="23" t="s">
        <v>37</v>
      </c>
      <c r="C6" s="24" t="s">
        <v>38</v>
      </c>
      <c r="D6" s="21">
        <f>2+2</f>
        <v>4</v>
      </c>
      <c r="E6" s="22"/>
      <c r="F6" s="22"/>
      <c r="G6" s="23" t="s">
        <v>57</v>
      </c>
      <c r="H6"/>
    </row>
    <row r="7" spans="1:9" s="25" customFormat="1" ht="162.75" customHeight="1">
      <c r="A7" s="21"/>
      <c r="B7" s="23" t="s">
        <v>39</v>
      </c>
      <c r="C7" s="24" t="s">
        <v>40</v>
      </c>
      <c r="D7" s="21">
        <f>18+18</f>
        <v>36</v>
      </c>
      <c r="E7" s="22"/>
      <c r="F7" s="22"/>
      <c r="G7" s="23" t="s">
        <v>57</v>
      </c>
      <c r="H7"/>
    </row>
    <row r="8" spans="1:9" ht="159" customHeight="1">
      <c r="A8" s="3"/>
      <c r="B8" s="13" t="s">
        <v>27</v>
      </c>
      <c r="C8" s="19" t="s">
        <v>30</v>
      </c>
      <c r="D8" s="3">
        <f>1+1</f>
        <v>2</v>
      </c>
      <c r="E8" s="14"/>
      <c r="F8" s="14"/>
      <c r="G8" s="23" t="s">
        <v>57</v>
      </c>
      <c r="H8"/>
    </row>
    <row r="9" spans="1:9" ht="154.5" customHeight="1">
      <c r="A9" s="3"/>
      <c r="B9" s="13" t="s">
        <v>67</v>
      </c>
      <c r="C9" s="19" t="s">
        <v>26</v>
      </c>
      <c r="D9" s="3">
        <f>1+1</f>
        <v>2</v>
      </c>
      <c r="E9" s="14"/>
      <c r="F9" s="14"/>
      <c r="G9" s="23" t="s">
        <v>57</v>
      </c>
      <c r="H9"/>
    </row>
    <row r="10" spans="1:9" s="25" customFormat="1" ht="136.5" customHeight="1">
      <c r="A10" s="21"/>
      <c r="B10" s="23" t="s">
        <v>41</v>
      </c>
      <c r="C10" s="24"/>
      <c r="D10" s="21">
        <f>26+26</f>
        <v>52</v>
      </c>
      <c r="E10" s="22"/>
      <c r="F10" s="22"/>
      <c r="G10" s="23" t="s">
        <v>57</v>
      </c>
    </row>
    <row r="11" spans="1:9" s="25" customFormat="1" ht="201.75" customHeight="1">
      <c r="A11" s="21"/>
      <c r="B11" s="23" t="s">
        <v>42</v>
      </c>
      <c r="C11" s="24" t="s">
        <v>43</v>
      </c>
      <c r="D11" s="21">
        <f>4+4</f>
        <v>8</v>
      </c>
      <c r="E11" s="22"/>
      <c r="F11" s="22"/>
      <c r="G11" s="23" t="s">
        <v>57</v>
      </c>
      <c r="H11"/>
    </row>
    <row r="12" spans="1:9" s="25" customFormat="1" ht="165.75" customHeight="1">
      <c r="A12" s="21"/>
      <c r="B12" s="23" t="s">
        <v>45</v>
      </c>
      <c r="C12" s="24" t="s">
        <v>44</v>
      </c>
      <c r="D12" s="21">
        <f>1+1</f>
        <v>2</v>
      </c>
      <c r="E12" s="22"/>
      <c r="F12" s="22"/>
      <c r="G12" s="23" t="s">
        <v>57</v>
      </c>
      <c r="H12"/>
    </row>
    <row r="13" spans="1:9" s="25" customFormat="1" ht="189.75" customHeight="1">
      <c r="A13" s="21"/>
      <c r="B13" s="23" t="s">
        <v>46</v>
      </c>
      <c r="C13" s="24" t="s">
        <v>47</v>
      </c>
      <c r="D13" s="21">
        <f>2+1+2</f>
        <v>5</v>
      </c>
      <c r="E13" s="22"/>
      <c r="F13" s="22"/>
      <c r="G13" s="23" t="s">
        <v>57</v>
      </c>
      <c r="H13"/>
    </row>
    <row r="14" spans="1:9" s="25" customFormat="1" ht="157.5" customHeight="1">
      <c r="A14" s="21"/>
      <c r="B14" s="23" t="s">
        <v>48</v>
      </c>
      <c r="C14" s="24" t="s">
        <v>49</v>
      </c>
      <c r="D14" s="21">
        <f>1+1</f>
        <v>2</v>
      </c>
      <c r="E14" s="22"/>
      <c r="F14" s="22"/>
      <c r="G14" s="23" t="s">
        <v>57</v>
      </c>
      <c r="H14"/>
    </row>
    <row r="15" spans="1:9" s="25" customFormat="1" ht="157.5" customHeight="1">
      <c r="A15" s="21"/>
      <c r="B15" s="23" t="s">
        <v>50</v>
      </c>
      <c r="C15" s="24" t="s">
        <v>51</v>
      </c>
      <c r="D15" s="21">
        <v>1</v>
      </c>
      <c r="E15" s="22"/>
      <c r="F15" s="22"/>
      <c r="G15" s="23" t="s">
        <v>57</v>
      </c>
      <c r="H15"/>
    </row>
    <row r="16" spans="1:9" s="25" customFormat="1" ht="157.5" customHeight="1">
      <c r="A16" s="21"/>
      <c r="B16" s="23" t="s">
        <v>78</v>
      </c>
      <c r="C16" s="24" t="s">
        <v>77</v>
      </c>
      <c r="D16" s="21">
        <f>1+1</f>
        <v>2</v>
      </c>
      <c r="E16" s="22"/>
      <c r="F16" s="22"/>
      <c r="G16" s="23"/>
      <c r="H16"/>
      <c r="I16"/>
    </row>
    <row r="17" spans="1:10" s="25" customFormat="1" ht="156.75" customHeight="1">
      <c r="A17" s="21"/>
      <c r="B17" s="23" t="s">
        <v>52</v>
      </c>
      <c r="C17" s="24" t="s">
        <v>53</v>
      </c>
      <c r="D17" s="21">
        <v>1</v>
      </c>
      <c r="E17" s="22"/>
      <c r="F17" s="22"/>
      <c r="G17" s="23" t="s">
        <v>57</v>
      </c>
      <c r="H17"/>
    </row>
    <row r="18" spans="1:10" s="25" customFormat="1" ht="37.5" customHeight="1">
      <c r="A18" s="21"/>
      <c r="B18" s="23" t="s">
        <v>55</v>
      </c>
      <c r="C18" s="24"/>
      <c r="D18" s="21">
        <v>2</v>
      </c>
      <c r="E18" s="22"/>
      <c r="F18" s="22"/>
      <c r="G18" s="23" t="s">
        <v>57</v>
      </c>
    </row>
    <row r="19" spans="1:10" s="25" customFormat="1" ht="15.75">
      <c r="A19" s="43" t="s">
        <v>75</v>
      </c>
      <c r="B19" s="44"/>
      <c r="C19" s="44"/>
      <c r="D19" s="44"/>
      <c r="E19" s="45"/>
      <c r="F19" s="9"/>
      <c r="G19" s="23"/>
    </row>
    <row r="20" spans="1:10" s="25" customFormat="1" ht="28.5" customHeight="1">
      <c r="A20" s="40" t="s">
        <v>61</v>
      </c>
      <c r="B20" s="41"/>
      <c r="C20" s="41"/>
      <c r="D20" s="41"/>
      <c r="E20" s="41"/>
      <c r="F20" s="41"/>
      <c r="G20" s="42"/>
    </row>
    <row r="21" spans="1:10" s="25" customFormat="1" ht="198" customHeight="1">
      <c r="A21" s="21"/>
      <c r="B21" s="23" t="s">
        <v>59</v>
      </c>
      <c r="C21" s="24" t="s">
        <v>60</v>
      </c>
      <c r="D21" s="21">
        <f>8+3+8+3</f>
        <v>22</v>
      </c>
      <c r="E21" s="22"/>
      <c r="F21" s="22">
        <f t="shared" ref="F21:F24" si="0">E21*D21</f>
        <v>0</v>
      </c>
      <c r="G21" s="23" t="s">
        <v>57</v>
      </c>
      <c r="I21"/>
    </row>
    <row r="22" spans="1:10" s="25" customFormat="1" ht="15.75">
      <c r="A22" s="43" t="s">
        <v>75</v>
      </c>
      <c r="B22" s="44"/>
      <c r="C22" s="44"/>
      <c r="D22" s="44"/>
      <c r="E22" s="45"/>
      <c r="F22" s="9">
        <f>SUM(F21)</f>
        <v>0</v>
      </c>
      <c r="G22" s="23"/>
    </row>
    <row r="23" spans="1:10" s="25" customFormat="1" ht="28.5" customHeight="1">
      <c r="A23" s="40" t="s">
        <v>63</v>
      </c>
      <c r="B23" s="41"/>
      <c r="C23" s="41"/>
      <c r="D23" s="41"/>
      <c r="E23" s="41"/>
      <c r="F23" s="41"/>
      <c r="G23" s="42"/>
    </row>
    <row r="24" spans="1:10" s="25" customFormat="1" ht="198" customHeight="1">
      <c r="A24" s="21"/>
      <c r="B24" s="23" t="s">
        <v>64</v>
      </c>
      <c r="C24" s="24" t="s">
        <v>65</v>
      </c>
      <c r="D24" s="21">
        <v>12</v>
      </c>
      <c r="E24" s="22"/>
      <c r="F24" s="22">
        <f t="shared" si="0"/>
        <v>0</v>
      </c>
      <c r="G24" s="23" t="s">
        <v>57</v>
      </c>
      <c r="I24"/>
    </row>
    <row r="25" spans="1:10" s="25" customFormat="1" ht="15.75">
      <c r="A25" s="43" t="s">
        <v>75</v>
      </c>
      <c r="B25" s="44"/>
      <c r="C25" s="44"/>
      <c r="D25" s="44"/>
      <c r="E25" s="45"/>
      <c r="F25" s="9">
        <f>SUM(F24)</f>
        <v>0</v>
      </c>
      <c r="G25" s="23"/>
    </row>
    <row r="26" spans="1:10" s="25" customFormat="1" ht="28.5" customHeight="1">
      <c r="A26" s="37" t="s">
        <v>66</v>
      </c>
      <c r="B26" s="38"/>
      <c r="C26" s="38"/>
      <c r="D26" s="38"/>
      <c r="E26" s="38"/>
      <c r="F26" s="38"/>
      <c r="G26" s="39"/>
    </row>
    <row r="27" spans="1:10" ht="159" customHeight="1">
      <c r="A27" s="3"/>
      <c r="B27" s="13" t="s">
        <v>27</v>
      </c>
      <c r="C27" s="19" t="s">
        <v>30</v>
      </c>
      <c r="D27" s="3">
        <v>1</v>
      </c>
      <c r="E27" s="14"/>
      <c r="F27" s="14"/>
      <c r="G27" s="23" t="s">
        <v>57</v>
      </c>
      <c r="H27"/>
    </row>
    <row r="28" spans="1:10" ht="159" customHeight="1">
      <c r="A28" s="3"/>
      <c r="B28" s="13" t="s">
        <v>79</v>
      </c>
      <c r="C28" s="19"/>
      <c r="D28" s="3">
        <v>1</v>
      </c>
      <c r="E28" s="14"/>
      <c r="F28" s="14"/>
      <c r="G28" s="23" t="s">
        <v>57</v>
      </c>
      <c r="H28"/>
      <c r="I28"/>
    </row>
    <row r="29" spans="1:10" ht="154.5" customHeight="1">
      <c r="A29" s="3"/>
      <c r="B29" s="13" t="s">
        <v>67</v>
      </c>
      <c r="C29" s="19" t="s">
        <v>26</v>
      </c>
      <c r="D29" s="3">
        <v>1</v>
      </c>
      <c r="E29" s="14"/>
      <c r="F29" s="14"/>
      <c r="G29" s="23" t="s">
        <v>57</v>
      </c>
      <c r="H29"/>
    </row>
    <row r="30" spans="1:10" ht="199.5" customHeight="1">
      <c r="A30" s="3"/>
      <c r="B30" s="13" t="s">
        <v>16</v>
      </c>
      <c r="C30" s="19" t="s">
        <v>17</v>
      </c>
      <c r="D30" s="3">
        <v>1</v>
      </c>
      <c r="E30" s="14"/>
      <c r="F30" s="14"/>
      <c r="G30" s="23" t="s">
        <v>57</v>
      </c>
      <c r="I30"/>
      <c r="J30"/>
    </row>
    <row r="31" spans="1:10" ht="174" customHeight="1">
      <c r="A31" s="3"/>
      <c r="B31" s="13" t="s">
        <v>25</v>
      </c>
      <c r="C31" s="19"/>
      <c r="D31" s="3">
        <v>1</v>
      </c>
      <c r="E31" s="14"/>
      <c r="F31" s="14"/>
      <c r="G31" s="23" t="s">
        <v>57</v>
      </c>
      <c r="H31"/>
    </row>
    <row r="32" spans="1:10" s="25" customFormat="1" ht="198.75" customHeight="1">
      <c r="A32" s="21"/>
      <c r="B32" s="23" t="s">
        <v>68</v>
      </c>
      <c r="C32" s="24" t="s">
        <v>69</v>
      </c>
      <c r="D32" s="21">
        <v>2</v>
      </c>
      <c r="E32" s="22"/>
      <c r="F32" s="22"/>
      <c r="G32" s="23" t="s">
        <v>57</v>
      </c>
      <c r="I32"/>
    </row>
    <row r="33" spans="1:11" s="25" customFormat="1" ht="144" customHeight="1">
      <c r="A33" s="21"/>
      <c r="B33" s="23" t="s">
        <v>70</v>
      </c>
      <c r="C33" s="24" t="s">
        <v>71</v>
      </c>
      <c r="D33" s="21">
        <v>1</v>
      </c>
      <c r="E33" s="22"/>
      <c r="F33" s="22"/>
      <c r="G33" s="23" t="s">
        <v>57</v>
      </c>
      <c r="I33"/>
    </row>
    <row r="34" spans="1:11" s="25" customFormat="1" ht="15.75">
      <c r="A34" s="43" t="s">
        <v>75</v>
      </c>
      <c r="B34" s="44"/>
      <c r="C34" s="44"/>
      <c r="D34" s="44"/>
      <c r="E34" s="45"/>
      <c r="F34" s="9"/>
      <c r="G34" s="23"/>
    </row>
    <row r="35" spans="1:11" s="25" customFormat="1" ht="28.5" customHeight="1">
      <c r="A35" s="37" t="s">
        <v>76</v>
      </c>
      <c r="B35" s="38"/>
      <c r="C35" s="38"/>
      <c r="D35" s="38"/>
      <c r="E35" s="38"/>
      <c r="F35" s="38"/>
      <c r="G35" s="39"/>
    </row>
    <row r="36" spans="1:11" ht="195.75" customHeight="1">
      <c r="A36" s="3"/>
      <c r="B36" s="13" t="s">
        <v>18</v>
      </c>
      <c r="C36" s="19"/>
      <c r="D36" s="3">
        <v>1</v>
      </c>
      <c r="E36" s="14"/>
      <c r="F36" s="14"/>
      <c r="G36" s="23" t="s">
        <v>57</v>
      </c>
    </row>
    <row r="37" spans="1:11" s="25" customFormat="1" ht="156.75" customHeight="1">
      <c r="A37" s="21"/>
      <c r="B37" s="23" t="s">
        <v>72</v>
      </c>
      <c r="C37" s="24"/>
      <c r="D37" s="21">
        <v>1</v>
      </c>
      <c r="E37" s="22"/>
      <c r="F37" s="22"/>
      <c r="G37" s="23" t="s">
        <v>57</v>
      </c>
      <c r="I37"/>
    </row>
    <row r="38" spans="1:11" ht="159" customHeight="1">
      <c r="A38" s="3"/>
      <c r="B38" s="13" t="s">
        <v>27</v>
      </c>
      <c r="C38" s="19" t="s">
        <v>30</v>
      </c>
      <c r="D38" s="3">
        <v>3</v>
      </c>
      <c r="E38" s="14"/>
      <c r="F38" s="14"/>
      <c r="G38" s="23" t="s">
        <v>57</v>
      </c>
      <c r="H38"/>
    </row>
    <row r="39" spans="1:11" s="25" customFormat="1" ht="175.5" customHeight="1">
      <c r="A39" s="21"/>
      <c r="B39" s="23" t="s">
        <v>73</v>
      </c>
      <c r="C39" s="24" t="s">
        <v>58</v>
      </c>
      <c r="D39" s="21">
        <v>1</v>
      </c>
      <c r="E39" s="22"/>
      <c r="F39" s="22"/>
      <c r="G39" s="23" t="s">
        <v>57</v>
      </c>
      <c r="I39"/>
    </row>
    <row r="40" spans="1:11" ht="174" customHeight="1">
      <c r="A40" s="3"/>
      <c r="B40" s="13" t="s">
        <v>25</v>
      </c>
      <c r="C40" s="19"/>
      <c r="D40" s="3">
        <v>1</v>
      </c>
      <c r="E40" s="14"/>
      <c r="F40" s="14"/>
      <c r="G40" s="23" t="s">
        <v>57</v>
      </c>
      <c r="H40"/>
    </row>
    <row r="41" spans="1:11" s="25" customFormat="1" ht="166.5" customHeight="1">
      <c r="A41" s="21"/>
      <c r="B41" s="23" t="s">
        <v>74</v>
      </c>
      <c r="C41" s="24" t="s">
        <v>60</v>
      </c>
      <c r="D41" s="21">
        <v>1</v>
      </c>
      <c r="E41" s="22"/>
      <c r="F41" s="22"/>
      <c r="G41" s="23" t="s">
        <v>57</v>
      </c>
      <c r="I41"/>
    </row>
    <row r="42" spans="1:11" s="25" customFormat="1" ht="15.75">
      <c r="A42" s="43" t="s">
        <v>75</v>
      </c>
      <c r="B42" s="44"/>
      <c r="C42" s="44"/>
      <c r="D42" s="44"/>
      <c r="E42" s="45"/>
      <c r="F42" s="9"/>
      <c r="G42" s="23"/>
    </row>
    <row r="43" spans="1:11" ht="28.5" customHeight="1">
      <c r="A43" s="33" t="s">
        <v>6</v>
      </c>
      <c r="B43" s="34"/>
      <c r="C43" s="34"/>
      <c r="D43" s="34"/>
      <c r="E43" s="34"/>
      <c r="F43" s="34"/>
      <c r="G43" s="35"/>
      <c r="H43"/>
    </row>
    <row r="44" spans="1:11" ht="136.5" customHeight="1">
      <c r="A44" s="3"/>
      <c r="B44" s="13" t="s">
        <v>8</v>
      </c>
      <c r="C44" s="19" t="s">
        <v>10</v>
      </c>
      <c r="D44" s="3">
        <v>1</v>
      </c>
      <c r="E44" s="14"/>
      <c r="F44" s="14"/>
      <c r="G44" s="23" t="s">
        <v>57</v>
      </c>
    </row>
    <row r="45" spans="1:11" ht="156.75" customHeight="1">
      <c r="A45" s="3"/>
      <c r="B45" s="13" t="s">
        <v>12</v>
      </c>
      <c r="C45" s="19" t="s">
        <v>9</v>
      </c>
      <c r="D45" s="3">
        <v>2</v>
      </c>
      <c r="E45" s="14"/>
      <c r="F45" s="14"/>
      <c r="G45" s="23" t="s">
        <v>57</v>
      </c>
      <c r="K45"/>
    </row>
    <row r="46" spans="1:11" ht="165" customHeight="1">
      <c r="A46" s="3"/>
      <c r="B46" s="13" t="s">
        <v>13</v>
      </c>
      <c r="C46" s="19" t="s">
        <v>11</v>
      </c>
      <c r="D46" s="3">
        <v>1</v>
      </c>
      <c r="E46" s="14"/>
      <c r="F46" s="14"/>
      <c r="G46" s="23" t="s">
        <v>57</v>
      </c>
      <c r="H46"/>
    </row>
    <row r="47" spans="1:11" ht="180.75" customHeight="1">
      <c r="A47" s="3"/>
      <c r="B47" s="13" t="s">
        <v>14</v>
      </c>
      <c r="C47" s="19" t="s">
        <v>15</v>
      </c>
      <c r="D47" s="3">
        <v>1</v>
      </c>
      <c r="E47" s="14"/>
      <c r="F47" s="14"/>
      <c r="G47" s="23" t="s">
        <v>57</v>
      </c>
    </row>
    <row r="48" spans="1:11" ht="199.5" customHeight="1">
      <c r="A48" s="3"/>
      <c r="B48" s="13" t="s">
        <v>16</v>
      </c>
      <c r="C48" s="19" t="s">
        <v>17</v>
      </c>
      <c r="D48" s="3">
        <v>1</v>
      </c>
      <c r="E48" s="14"/>
      <c r="F48" s="14"/>
      <c r="G48" s="23" t="s">
        <v>57</v>
      </c>
      <c r="I48"/>
      <c r="J48"/>
    </row>
    <row r="49" spans="1:10" ht="195.75" customHeight="1">
      <c r="A49" s="3"/>
      <c r="B49" s="13" t="s">
        <v>18</v>
      </c>
      <c r="C49" s="19"/>
      <c r="D49" s="3">
        <v>1</v>
      </c>
      <c r="E49" s="14"/>
      <c r="F49" s="14"/>
      <c r="G49" s="23" t="s">
        <v>57</v>
      </c>
    </row>
    <row r="50" spans="1:10" ht="162.75" customHeight="1">
      <c r="A50" s="3"/>
      <c r="B50" s="13" t="s">
        <v>19</v>
      </c>
      <c r="C50" s="19" t="s">
        <v>20</v>
      </c>
      <c r="D50" s="3">
        <v>2</v>
      </c>
      <c r="E50" s="14"/>
      <c r="F50" s="14"/>
      <c r="G50" s="23" t="s">
        <v>57</v>
      </c>
      <c r="I50"/>
    </row>
    <row r="51" spans="1:10" ht="135.75" customHeight="1">
      <c r="A51" s="3"/>
      <c r="B51" s="13" t="s">
        <v>21</v>
      </c>
      <c r="C51" s="19" t="s">
        <v>22</v>
      </c>
      <c r="D51" s="3">
        <v>10</v>
      </c>
      <c r="E51" s="14"/>
      <c r="F51" s="14"/>
      <c r="G51" s="23" t="s">
        <v>57</v>
      </c>
      <c r="I51"/>
    </row>
    <row r="52" spans="1:10" ht="145.5" customHeight="1">
      <c r="A52" s="3"/>
      <c r="B52" s="13" t="s">
        <v>23</v>
      </c>
      <c r="C52" s="19" t="s">
        <v>24</v>
      </c>
      <c r="D52" s="3">
        <v>1</v>
      </c>
      <c r="E52" s="14"/>
      <c r="F52" s="14"/>
      <c r="G52" s="23" t="s">
        <v>57</v>
      </c>
      <c r="H52"/>
    </row>
    <row r="53" spans="1:10" ht="174" customHeight="1">
      <c r="A53" s="3"/>
      <c r="B53" s="13" t="s">
        <v>25</v>
      </c>
      <c r="C53" s="19"/>
      <c r="D53" s="3">
        <v>1</v>
      </c>
      <c r="E53" s="14"/>
      <c r="F53" s="14"/>
      <c r="G53" s="23" t="s">
        <v>57</v>
      </c>
      <c r="H53"/>
    </row>
    <row r="54" spans="1:10" s="25" customFormat="1" ht="15.75">
      <c r="A54" s="43" t="s">
        <v>75</v>
      </c>
      <c r="B54" s="44"/>
      <c r="C54" s="44"/>
      <c r="D54" s="44"/>
      <c r="E54" s="45"/>
      <c r="F54" s="9"/>
      <c r="G54" s="23"/>
    </row>
    <row r="55" spans="1:10" ht="28.5" customHeight="1">
      <c r="A55" s="37" t="s">
        <v>62</v>
      </c>
      <c r="B55" s="38"/>
      <c r="C55" s="38"/>
      <c r="D55" s="38"/>
      <c r="E55" s="38"/>
      <c r="F55" s="38"/>
      <c r="G55" s="39"/>
    </row>
    <row r="56" spans="1:10" ht="154.5" customHeight="1">
      <c r="A56" s="3"/>
      <c r="B56" s="13" t="s">
        <v>67</v>
      </c>
      <c r="C56" s="19" t="s">
        <v>26</v>
      </c>
      <c r="D56" s="3">
        <f>(1+1+1)*2</f>
        <v>6</v>
      </c>
      <c r="E56" s="14"/>
      <c r="F56" s="14"/>
      <c r="G56" s="23" t="s">
        <v>57</v>
      </c>
      <c r="H56"/>
    </row>
    <row r="57" spans="1:10" ht="159" customHeight="1">
      <c r="A57" s="3"/>
      <c r="B57" s="13" t="s">
        <v>27</v>
      </c>
      <c r="C57" s="19" t="s">
        <v>30</v>
      </c>
      <c r="D57" s="3">
        <f>(1+1+1)*2</f>
        <v>6</v>
      </c>
      <c r="E57" s="14"/>
      <c r="F57" s="14"/>
      <c r="G57" s="23" t="s">
        <v>57</v>
      </c>
      <c r="H57"/>
    </row>
    <row r="58" spans="1:10" ht="146.25" customHeight="1">
      <c r="A58" s="3"/>
      <c r="B58" s="13" t="s">
        <v>29</v>
      </c>
      <c r="C58" s="19" t="s">
        <v>28</v>
      </c>
      <c r="D58" s="3">
        <f>(20+20+24)*2</f>
        <v>128</v>
      </c>
      <c r="E58" s="14"/>
      <c r="F58" s="14"/>
      <c r="G58" s="23" t="s">
        <v>57</v>
      </c>
      <c r="H58"/>
      <c r="I58"/>
    </row>
    <row r="59" spans="1:10" ht="195" customHeight="1">
      <c r="A59" s="3"/>
      <c r="B59" s="13" t="s">
        <v>31</v>
      </c>
      <c r="C59" s="19" t="s">
        <v>32</v>
      </c>
      <c r="D59" s="3">
        <f>(10+10+12)*2</f>
        <v>64</v>
      </c>
      <c r="E59" s="14"/>
      <c r="F59" s="14"/>
      <c r="G59" s="23" t="s">
        <v>57</v>
      </c>
    </row>
    <row r="60" spans="1:10" ht="111" customHeight="1">
      <c r="A60" s="3"/>
      <c r="B60" s="13" t="s">
        <v>33</v>
      </c>
      <c r="C60" s="19" t="s">
        <v>34</v>
      </c>
      <c r="D60" s="3">
        <f>(1+1+1)*2</f>
        <v>6</v>
      </c>
      <c r="E60" s="14"/>
      <c r="F60" s="14"/>
      <c r="G60" s="23"/>
      <c r="H60"/>
    </row>
    <row r="61" spans="1:10" ht="199.5" customHeight="1">
      <c r="A61" s="3"/>
      <c r="B61" s="13" t="s">
        <v>16</v>
      </c>
      <c r="C61" s="19" t="s">
        <v>17</v>
      </c>
      <c r="D61" s="3">
        <f>(1+1+1)*2</f>
        <v>6</v>
      </c>
      <c r="E61" s="14"/>
      <c r="F61" s="14"/>
      <c r="G61" s="23" t="s">
        <v>57</v>
      </c>
      <c r="I61"/>
      <c r="J61"/>
    </row>
    <row r="62" spans="1:10" ht="165" customHeight="1">
      <c r="A62" s="3"/>
      <c r="B62" s="13" t="s">
        <v>13</v>
      </c>
      <c r="C62" s="19" t="s">
        <v>11</v>
      </c>
      <c r="D62" s="3">
        <f>(1+1+1)*2</f>
        <v>6</v>
      </c>
      <c r="E62" s="14"/>
      <c r="F62" s="14"/>
      <c r="G62" s="23" t="s">
        <v>57</v>
      </c>
      <c r="H62"/>
    </row>
    <row r="63" spans="1:10" ht="180.75" customHeight="1">
      <c r="A63" s="3"/>
      <c r="B63" s="13" t="s">
        <v>14</v>
      </c>
      <c r="C63" s="19" t="s">
        <v>15</v>
      </c>
      <c r="D63" s="3">
        <f>(1+1+1)*2</f>
        <v>6</v>
      </c>
      <c r="E63" s="14"/>
      <c r="F63" s="14"/>
      <c r="G63" s="23" t="s">
        <v>57</v>
      </c>
    </row>
    <row r="64" spans="1:10" s="25" customFormat="1" ht="15.75">
      <c r="A64" s="32" t="s">
        <v>75</v>
      </c>
      <c r="B64" s="32"/>
      <c r="C64" s="32"/>
      <c r="D64" s="32"/>
      <c r="E64" s="32"/>
      <c r="F64" s="9"/>
      <c r="G64" s="23"/>
    </row>
    <row r="65" spans="1:9">
      <c r="A65" s="26"/>
      <c r="B65" s="27"/>
      <c r="C65" s="28"/>
      <c r="D65" s="26"/>
      <c r="E65" s="29"/>
      <c r="F65" s="29"/>
      <c r="G65" s="30"/>
    </row>
    <row r="66" spans="1:9" ht="15">
      <c r="A66" s="46" t="s">
        <v>83</v>
      </c>
      <c r="B66" s="46"/>
      <c r="C66" s="46"/>
      <c r="D66" s="46"/>
      <c r="E66" s="46"/>
      <c r="F66" s="46"/>
      <c r="G66" s="46"/>
    </row>
    <row r="67" spans="1:9" ht="176.25" customHeight="1">
      <c r="A67" s="3"/>
      <c r="B67" s="13" t="s">
        <v>120</v>
      </c>
      <c r="C67" s="19" t="s">
        <v>80</v>
      </c>
      <c r="D67" s="3">
        <f>9+4</f>
        <v>13</v>
      </c>
      <c r="E67" s="14"/>
      <c r="F67" s="14"/>
      <c r="G67" s="12"/>
      <c r="I67"/>
    </row>
    <row r="68" spans="1:9" ht="128.25" customHeight="1">
      <c r="A68" s="3"/>
      <c r="B68" s="13" t="s">
        <v>81</v>
      </c>
      <c r="C68" s="19" t="s">
        <v>82</v>
      </c>
      <c r="D68" s="3">
        <v>10</v>
      </c>
      <c r="E68" s="14"/>
      <c r="F68" s="14"/>
      <c r="G68" s="12"/>
    </row>
    <row r="69" spans="1:9" s="25" customFormat="1" ht="15.75">
      <c r="A69" s="32" t="s">
        <v>75</v>
      </c>
      <c r="B69" s="32"/>
      <c r="C69" s="32"/>
      <c r="D69" s="32"/>
      <c r="E69" s="32"/>
      <c r="F69" s="9"/>
      <c r="G69" s="23"/>
    </row>
    <row r="70" spans="1:9" ht="15">
      <c r="A70" s="33" t="s">
        <v>84</v>
      </c>
      <c r="B70" s="34"/>
      <c r="C70" s="34"/>
      <c r="D70" s="34"/>
      <c r="E70" s="34"/>
      <c r="F70" s="34"/>
      <c r="G70" s="35"/>
    </row>
    <row r="71" spans="1:9" ht="145.5" customHeight="1">
      <c r="A71" s="3"/>
      <c r="B71" s="13" t="s">
        <v>23</v>
      </c>
      <c r="C71" s="19" t="s">
        <v>24</v>
      </c>
      <c r="D71" s="3">
        <v>1</v>
      </c>
      <c r="E71" s="14"/>
      <c r="F71" s="14"/>
      <c r="G71" s="23" t="s">
        <v>57</v>
      </c>
      <c r="H71"/>
    </row>
    <row r="72" spans="1:9" ht="154.5" customHeight="1">
      <c r="A72" s="3"/>
      <c r="B72" s="13" t="s">
        <v>67</v>
      </c>
      <c r="C72" s="19" t="s">
        <v>26</v>
      </c>
      <c r="D72" s="3">
        <v>1</v>
      </c>
      <c r="E72" s="14"/>
      <c r="F72" s="14"/>
      <c r="G72" s="23" t="s">
        <v>57</v>
      </c>
      <c r="H72"/>
    </row>
    <row r="73" spans="1:9" ht="199.5" customHeight="1">
      <c r="A73" s="3"/>
      <c r="B73" s="13" t="s">
        <v>85</v>
      </c>
      <c r="C73" s="19" t="s">
        <v>86</v>
      </c>
      <c r="D73" s="3">
        <v>2</v>
      </c>
      <c r="E73" s="14"/>
      <c r="F73" s="14"/>
      <c r="G73" s="23" t="s">
        <v>57</v>
      </c>
      <c r="I73"/>
    </row>
    <row r="74" spans="1:9" ht="198" customHeight="1">
      <c r="A74" s="3"/>
      <c r="B74" s="13" t="s">
        <v>87</v>
      </c>
      <c r="C74" s="19" t="s">
        <v>88</v>
      </c>
      <c r="D74" s="3">
        <v>1</v>
      </c>
      <c r="E74" s="14"/>
      <c r="F74" s="14"/>
      <c r="G74" s="12"/>
      <c r="I74"/>
    </row>
    <row r="75" spans="1:9" s="25" customFormat="1" ht="15.75">
      <c r="A75" s="32" t="s">
        <v>75</v>
      </c>
      <c r="B75" s="32"/>
      <c r="C75" s="32"/>
      <c r="D75" s="32"/>
      <c r="E75" s="32"/>
      <c r="F75" s="9"/>
      <c r="G75" s="23"/>
    </row>
    <row r="76" spans="1:9">
      <c r="A76" s="47" t="s">
        <v>89</v>
      </c>
      <c r="B76" s="48"/>
      <c r="C76" s="48"/>
      <c r="D76" s="48"/>
      <c r="E76" s="48"/>
      <c r="F76" s="48"/>
      <c r="G76" s="49"/>
    </row>
    <row r="77" spans="1:9" ht="143.25" customHeight="1">
      <c r="A77" s="3"/>
      <c r="B77" s="13" t="s">
        <v>90</v>
      </c>
      <c r="C77" s="19" t="s">
        <v>91</v>
      </c>
      <c r="D77" s="3">
        <v>1</v>
      </c>
      <c r="E77" s="14"/>
      <c r="F77" s="14"/>
      <c r="G77" s="12"/>
      <c r="I77"/>
    </row>
    <row r="78" spans="1:9" ht="159" customHeight="1">
      <c r="A78" s="3"/>
      <c r="B78" s="13" t="s">
        <v>93</v>
      </c>
      <c r="C78" s="19" t="s">
        <v>92</v>
      </c>
      <c r="D78" s="3">
        <v>4</v>
      </c>
      <c r="E78" s="14"/>
      <c r="F78" s="14"/>
      <c r="G78" s="12"/>
      <c r="I78"/>
    </row>
    <row r="79" spans="1:9" s="25" customFormat="1" ht="15.75">
      <c r="A79" s="32" t="s">
        <v>75</v>
      </c>
      <c r="B79" s="32"/>
      <c r="C79" s="32"/>
      <c r="D79" s="32"/>
      <c r="E79" s="32"/>
      <c r="F79" s="9"/>
      <c r="G79" s="23"/>
    </row>
    <row r="80" spans="1:9" ht="15">
      <c r="A80" s="33" t="s">
        <v>96</v>
      </c>
      <c r="B80" s="34"/>
      <c r="C80" s="34"/>
      <c r="D80" s="34"/>
      <c r="E80" s="34"/>
      <c r="F80" s="34"/>
      <c r="G80" s="35"/>
    </row>
    <row r="81" spans="1:9" ht="181.5" customHeight="1">
      <c r="A81" s="3"/>
      <c r="B81" s="13" t="s">
        <v>94</v>
      </c>
      <c r="C81" s="19" t="s">
        <v>95</v>
      </c>
      <c r="D81" s="3">
        <f>37+37</f>
        <v>74</v>
      </c>
      <c r="E81" s="14"/>
      <c r="F81" s="14"/>
      <c r="G81" s="23" t="s">
        <v>57</v>
      </c>
    </row>
    <row r="82" spans="1:9" ht="226.5" customHeight="1">
      <c r="A82" s="3"/>
      <c r="B82" s="13" t="s">
        <v>98</v>
      </c>
      <c r="C82" s="19" t="s">
        <v>97</v>
      </c>
      <c r="D82" s="3">
        <f>9*2</f>
        <v>18</v>
      </c>
      <c r="E82" s="14"/>
      <c r="F82" s="14"/>
      <c r="G82" s="23" t="s">
        <v>57</v>
      </c>
      <c r="I82"/>
    </row>
    <row r="83" spans="1:9" s="25" customFormat="1" ht="15.75">
      <c r="A83" s="32" t="s">
        <v>75</v>
      </c>
      <c r="B83" s="32"/>
      <c r="C83" s="32"/>
      <c r="D83" s="32"/>
      <c r="E83" s="32"/>
      <c r="F83" s="9"/>
      <c r="G83" s="23"/>
    </row>
    <row r="84" spans="1:9" ht="15">
      <c r="A84" s="33" t="s">
        <v>99</v>
      </c>
      <c r="B84" s="34"/>
      <c r="C84" s="34"/>
      <c r="D84" s="34"/>
      <c r="E84" s="34"/>
      <c r="F84" s="34"/>
      <c r="G84" s="35"/>
    </row>
    <row r="85" spans="1:9">
      <c r="A85" s="3"/>
      <c r="B85" s="13" t="s">
        <v>100</v>
      </c>
      <c r="C85" s="19"/>
      <c r="D85" s="3">
        <f>6*2+1+1</f>
        <v>14</v>
      </c>
      <c r="E85" s="14"/>
      <c r="F85" s="14"/>
      <c r="G85" s="12"/>
    </row>
    <row r="86" spans="1:9">
      <c r="A86" s="3"/>
      <c r="B86" s="13" t="s">
        <v>101</v>
      </c>
      <c r="C86" s="19"/>
      <c r="D86" s="3">
        <f>1+1+1+1</f>
        <v>4</v>
      </c>
      <c r="E86" s="14"/>
      <c r="F86" s="14"/>
      <c r="G86" s="12"/>
    </row>
    <row r="87" spans="1:9">
      <c r="A87" s="3"/>
      <c r="B87" s="13" t="s">
        <v>102</v>
      </c>
      <c r="C87" s="19"/>
      <c r="D87" s="3">
        <v>4</v>
      </c>
      <c r="E87" s="14"/>
      <c r="F87" s="14"/>
      <c r="G87" s="12"/>
    </row>
    <row r="88" spans="1:9">
      <c r="A88" s="3"/>
      <c r="B88" s="13" t="s">
        <v>116</v>
      </c>
      <c r="C88" s="19"/>
      <c r="D88" s="3">
        <v>4</v>
      </c>
      <c r="E88" s="14"/>
      <c r="F88" s="14"/>
      <c r="G88" s="12"/>
    </row>
    <row r="89" spans="1:9">
      <c r="A89" s="3"/>
      <c r="B89" s="13" t="s">
        <v>103</v>
      </c>
      <c r="C89" s="19"/>
      <c r="D89" s="3">
        <v>2</v>
      </c>
      <c r="E89" s="14"/>
      <c r="F89" s="14"/>
      <c r="G89" s="12"/>
    </row>
    <row r="90" spans="1:9">
      <c r="A90" s="3"/>
      <c r="B90" s="13" t="s">
        <v>104</v>
      </c>
      <c r="C90" s="19"/>
      <c r="D90" s="3">
        <v>2</v>
      </c>
      <c r="E90" s="14"/>
      <c r="F90" s="14"/>
      <c r="G90" s="12"/>
    </row>
    <row r="91" spans="1:9">
      <c r="A91" s="3"/>
      <c r="B91" s="13" t="s">
        <v>105</v>
      </c>
      <c r="C91" s="19"/>
      <c r="D91" s="3">
        <v>2</v>
      </c>
      <c r="E91" s="14"/>
      <c r="F91" s="14"/>
      <c r="G91" s="12"/>
    </row>
    <row r="92" spans="1:9">
      <c r="A92" s="3"/>
      <c r="B92" s="13" t="s">
        <v>106</v>
      </c>
      <c r="C92" s="19"/>
      <c r="D92" s="3">
        <v>2</v>
      </c>
      <c r="E92" s="14"/>
      <c r="F92" s="14"/>
      <c r="G92" s="12"/>
    </row>
    <row r="93" spans="1:9">
      <c r="A93" s="3"/>
      <c r="B93" s="13" t="s">
        <v>107</v>
      </c>
      <c r="C93" s="19"/>
      <c r="D93" s="3">
        <v>2</v>
      </c>
      <c r="E93" s="14"/>
      <c r="F93" s="14"/>
      <c r="G93" s="12"/>
    </row>
    <row r="94" spans="1:9">
      <c r="A94" s="3"/>
      <c r="B94" s="13" t="s">
        <v>108</v>
      </c>
      <c r="C94" s="19"/>
      <c r="D94" s="3">
        <v>2</v>
      </c>
      <c r="E94" s="14"/>
      <c r="F94" s="14"/>
      <c r="G94" s="12"/>
    </row>
    <row r="95" spans="1:9">
      <c r="A95" s="3"/>
      <c r="B95" s="13" t="s">
        <v>109</v>
      </c>
      <c r="C95" s="19"/>
      <c r="D95" s="3">
        <v>2</v>
      </c>
      <c r="E95" s="14"/>
      <c r="F95" s="14"/>
      <c r="G95" s="12"/>
    </row>
    <row r="96" spans="1:9">
      <c r="A96" s="3"/>
      <c r="B96" s="13" t="s">
        <v>110</v>
      </c>
      <c r="C96" s="19"/>
      <c r="D96" s="3">
        <v>2</v>
      </c>
      <c r="E96" s="14"/>
      <c r="F96" s="14"/>
      <c r="G96" s="12"/>
    </row>
    <row r="97" spans="1:9" ht="42.75">
      <c r="A97" s="3"/>
      <c r="B97" s="13" t="s">
        <v>112</v>
      </c>
      <c r="C97" s="19"/>
      <c r="D97" s="3">
        <v>2</v>
      </c>
      <c r="E97" s="14"/>
      <c r="F97" s="14"/>
      <c r="G97" s="12"/>
    </row>
    <row r="98" spans="1:9" ht="42.75">
      <c r="A98" s="3"/>
      <c r="B98" s="13" t="s">
        <v>111</v>
      </c>
      <c r="C98" s="19"/>
      <c r="D98" s="3">
        <v>2</v>
      </c>
      <c r="E98" s="14"/>
      <c r="F98" s="14"/>
      <c r="G98" s="12"/>
    </row>
    <row r="99" spans="1:9" s="25" customFormat="1" ht="15.75">
      <c r="A99" s="32" t="s">
        <v>75</v>
      </c>
      <c r="B99" s="32"/>
      <c r="C99" s="32"/>
      <c r="D99" s="32"/>
      <c r="E99" s="32"/>
      <c r="F99" s="9"/>
      <c r="G99" s="23"/>
    </row>
    <row r="100" spans="1:9" ht="15">
      <c r="A100" s="33" t="s">
        <v>113</v>
      </c>
      <c r="B100" s="34"/>
      <c r="C100" s="34"/>
      <c r="D100" s="34"/>
      <c r="E100" s="34"/>
      <c r="F100" s="34"/>
      <c r="G100" s="35"/>
    </row>
    <row r="101" spans="1:9" ht="28.5">
      <c r="A101" s="3"/>
      <c r="B101" s="13" t="s">
        <v>114</v>
      </c>
      <c r="C101" s="31" t="s">
        <v>115</v>
      </c>
      <c r="D101" s="3">
        <f>14.4*2</f>
        <v>28.8</v>
      </c>
      <c r="E101" s="14"/>
      <c r="F101" s="14"/>
      <c r="G101" s="12"/>
    </row>
    <row r="102" spans="1:9" ht="176.25" customHeight="1">
      <c r="A102" s="3"/>
      <c r="B102" s="13" t="s">
        <v>120</v>
      </c>
      <c r="C102" s="19" t="s">
        <v>80</v>
      </c>
      <c r="D102" s="3">
        <f>14+12</f>
        <v>26</v>
      </c>
      <c r="E102" s="14"/>
      <c r="F102" s="14"/>
      <c r="G102" s="12"/>
      <c r="I102"/>
    </row>
    <row r="103" spans="1:9" s="25" customFormat="1" ht="15.75">
      <c r="A103" s="32" t="s">
        <v>75</v>
      </c>
      <c r="B103" s="32"/>
      <c r="C103" s="32"/>
      <c r="D103" s="32"/>
      <c r="E103" s="32"/>
      <c r="F103" s="9"/>
      <c r="G103" s="23"/>
    </row>
    <row r="104" spans="1:9" ht="15">
      <c r="A104" s="33" t="s">
        <v>119</v>
      </c>
      <c r="B104" s="34"/>
      <c r="C104" s="34"/>
      <c r="D104" s="34"/>
      <c r="E104" s="34"/>
      <c r="F104" s="34"/>
      <c r="G104" s="35"/>
    </row>
    <row r="105" spans="1:9">
      <c r="A105" s="3"/>
      <c r="B105" s="13" t="s">
        <v>100</v>
      </c>
      <c r="C105" s="19"/>
      <c r="D105" s="3">
        <f>6+4+3+2+3</f>
        <v>18</v>
      </c>
      <c r="E105" s="14"/>
      <c r="F105" s="14"/>
      <c r="G105" s="12"/>
    </row>
    <row r="106" spans="1:9">
      <c r="A106" s="3"/>
      <c r="B106" s="13" t="s">
        <v>101</v>
      </c>
      <c r="C106" s="19"/>
      <c r="D106" s="3">
        <f>2+4+3+2+3</f>
        <v>14</v>
      </c>
      <c r="E106" s="14"/>
      <c r="F106" s="14"/>
      <c r="G106" s="12"/>
    </row>
    <row r="107" spans="1:9">
      <c r="A107" s="3"/>
      <c r="B107" s="13" t="s">
        <v>102</v>
      </c>
      <c r="C107" s="19"/>
      <c r="D107" s="3">
        <f>2+6+4+2+4</f>
        <v>18</v>
      </c>
      <c r="E107" s="14"/>
      <c r="F107" s="14"/>
      <c r="G107" s="12"/>
    </row>
    <row r="108" spans="1:9">
      <c r="A108" s="3"/>
      <c r="B108" s="13" t="s">
        <v>116</v>
      </c>
      <c r="C108" s="19"/>
      <c r="D108" s="3">
        <f>2+6+4+2+4</f>
        <v>18</v>
      </c>
      <c r="E108" s="14"/>
      <c r="F108" s="14"/>
      <c r="G108" s="12"/>
    </row>
    <row r="109" spans="1:9">
      <c r="A109" s="3"/>
      <c r="B109" s="13" t="s">
        <v>117</v>
      </c>
      <c r="C109" s="19"/>
      <c r="D109" s="3">
        <f>2+2</f>
        <v>4</v>
      </c>
      <c r="E109" s="14"/>
      <c r="F109" s="14"/>
      <c r="G109" s="12"/>
    </row>
    <row r="110" spans="1:9">
      <c r="A110" s="3"/>
      <c r="B110" s="13" t="s">
        <v>118</v>
      </c>
      <c r="C110" s="19"/>
      <c r="D110" s="3">
        <f>2+2+2</f>
        <v>6</v>
      </c>
      <c r="E110" s="14"/>
      <c r="F110" s="14"/>
      <c r="G110" s="12"/>
    </row>
    <row r="111" spans="1:9" s="25" customFormat="1" ht="15.75">
      <c r="A111" s="32" t="s">
        <v>75</v>
      </c>
      <c r="B111" s="32"/>
      <c r="C111" s="32"/>
      <c r="D111" s="32"/>
      <c r="E111" s="32"/>
      <c r="F111" s="9"/>
      <c r="G111" s="23"/>
    </row>
    <row r="112" spans="1:9">
      <c r="F112" s="16">
        <f>SUM(F5:F110)</f>
        <v>0</v>
      </c>
    </row>
  </sheetData>
  <autoFilter ref="C1:C64"/>
  <mergeCells count="29">
    <mergeCell ref="A66:G66"/>
    <mergeCell ref="A70:G70"/>
    <mergeCell ref="A76:G76"/>
    <mergeCell ref="A80:G80"/>
    <mergeCell ref="A64:E64"/>
    <mergeCell ref="A1:F1"/>
    <mergeCell ref="A4:F4"/>
    <mergeCell ref="A43:G43"/>
    <mergeCell ref="A55:G55"/>
    <mergeCell ref="A20:G20"/>
    <mergeCell ref="A23:G23"/>
    <mergeCell ref="A26:G26"/>
    <mergeCell ref="A35:G35"/>
    <mergeCell ref="A42:E42"/>
    <mergeCell ref="A54:E54"/>
    <mergeCell ref="A19:E19"/>
    <mergeCell ref="A22:E22"/>
    <mergeCell ref="A25:E25"/>
    <mergeCell ref="A34:E34"/>
    <mergeCell ref="A111:E111"/>
    <mergeCell ref="A84:G84"/>
    <mergeCell ref="A100:G100"/>
    <mergeCell ref="A104:G104"/>
    <mergeCell ref="A69:E69"/>
    <mergeCell ref="A75:E75"/>
    <mergeCell ref="A79:E79"/>
    <mergeCell ref="A83:E83"/>
    <mergeCell ref="A99:E99"/>
    <mergeCell ref="A103:E103"/>
  </mergeCells>
  <printOptions horizontalCentered="1" verticalCentered="1"/>
  <pageMargins left="0.70866141732283472" right="0.70866141732283472" top="0.19685039370078741" bottom="0.74803149606299213" header="0.31496062992125984" footer="0.31496062992125984"/>
  <pageSetup paperSize="9" scale="60" orientation="portrait" r:id="rId1"/>
  <rowBreaks count="2" manualBreakCount="2">
    <brk id="10" max="6" man="1"/>
    <brk id="1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Arkusz1</vt:lpstr>
      <vt:lpstr>Arkusz2</vt:lpstr>
      <vt:lpstr>Arkusz3</vt:lpstr>
      <vt:lpstr>Arkusz1!Obszar_wydruku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GB27-D1</dc:creator>
  <cp:lastModifiedBy>ugadmin</cp:lastModifiedBy>
  <cp:lastPrinted>2016-05-25T09:03:10Z</cp:lastPrinted>
  <dcterms:created xsi:type="dcterms:W3CDTF">2016-05-23T08:15:08Z</dcterms:created>
  <dcterms:modified xsi:type="dcterms:W3CDTF">2016-05-25T09:05:32Z</dcterms:modified>
</cp:coreProperties>
</file>